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User\Desktop\"/>
    </mc:Choice>
  </mc:AlternateContent>
  <bookViews>
    <workbookView xWindow="0" yWindow="0" windowWidth="28800" windowHeight="11700"/>
  </bookViews>
  <sheets>
    <sheet name="Annex 1" sheetId="2" r:id="rId1"/>
    <sheet name="Annex 2 working paper " sheetId="5" r:id="rId2"/>
    <sheet name="Annex 2.1" sheetId="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6" l="1"/>
  <c r="C19" i="6" l="1"/>
  <c r="D19" i="6" s="1"/>
  <c r="C14" i="6" l="1"/>
  <c r="D19" i="5"/>
  <c r="S8" i="5" l="1"/>
  <c r="S9" i="5"/>
  <c r="S10" i="5"/>
  <c r="S11" i="5"/>
  <c r="S12" i="5"/>
  <c r="S15" i="5"/>
  <c r="S16" i="5"/>
  <c r="S17" i="5"/>
  <c r="C5" i="6"/>
  <c r="C6" i="6"/>
  <c r="D20" i="5" l="1"/>
  <c r="D21" i="5"/>
  <c r="L30" i="6" l="1"/>
  <c r="J30" i="6"/>
  <c r="H30" i="6"/>
  <c r="F30" i="6"/>
  <c r="D30" i="6"/>
  <c r="N30" i="6" l="1"/>
  <c r="L29" i="6"/>
  <c r="L28" i="6"/>
  <c r="L27" i="6"/>
  <c r="J29" i="6"/>
  <c r="J28" i="6"/>
  <c r="J27" i="6"/>
  <c r="H29" i="6"/>
  <c r="H28" i="6"/>
  <c r="H27" i="6"/>
  <c r="F29" i="6"/>
  <c r="F28" i="6"/>
  <c r="F27" i="6"/>
  <c r="D29" i="6"/>
  <c r="D28" i="6"/>
  <c r="D27" i="6"/>
  <c r="N27" i="6" l="1"/>
  <c r="N28" i="6"/>
  <c r="N29" i="6"/>
  <c r="M28" i="6"/>
  <c r="K29" i="6"/>
  <c r="K28" i="6"/>
  <c r="M29" i="6"/>
  <c r="I29" i="6"/>
  <c r="G29" i="6"/>
  <c r="I28" i="6"/>
  <c r="G28" i="6"/>
  <c r="E28" i="6"/>
  <c r="E29" i="6"/>
  <c r="N31" i="6" l="1"/>
  <c r="I14" i="6"/>
  <c r="G13" i="6"/>
  <c r="G14" i="6"/>
  <c r="I13" i="6"/>
  <c r="E14" i="6"/>
  <c r="M14" i="6"/>
  <c r="K14" i="6"/>
  <c r="K13" i="6"/>
  <c r="C13" i="6"/>
  <c r="E13" i="6"/>
  <c r="M13" i="6"/>
  <c r="O14" i="6" l="1"/>
  <c r="O13" i="6"/>
  <c r="C7" i="6"/>
  <c r="M15" i="6"/>
  <c r="E15" i="6"/>
  <c r="I15" i="6"/>
  <c r="C15" i="6"/>
  <c r="K15" i="6"/>
  <c r="G15" i="6"/>
  <c r="P14" i="6" l="1"/>
  <c r="O15" i="6"/>
  <c r="P13" i="6"/>
  <c r="D5" i="6"/>
  <c r="D6" i="6"/>
  <c r="N14" i="6"/>
  <c r="D13" i="6"/>
  <c r="D14" i="6"/>
  <c r="H13" i="6"/>
  <c r="H14" i="6"/>
  <c r="F13" i="6"/>
  <c r="E30" i="6"/>
  <c r="K27" i="6"/>
  <c r="E27" i="6"/>
  <c r="M27" i="6"/>
  <c r="G27" i="6"/>
  <c r="I27" i="6"/>
  <c r="I30" i="6"/>
  <c r="G30" i="6"/>
  <c r="M30" i="6"/>
  <c r="K30" i="6"/>
  <c r="J14" i="6"/>
  <c r="L13" i="6"/>
  <c r="F14" i="6"/>
  <c r="N13" i="6"/>
  <c r="L14" i="6"/>
  <c r="J13" i="6"/>
  <c r="D7" i="6" l="1"/>
  <c r="P15" i="6"/>
  <c r="N15" i="6"/>
  <c r="D15" i="6"/>
  <c r="F15" i="6"/>
  <c r="J15" i="6"/>
  <c r="L15" i="6"/>
</calcChain>
</file>

<file path=xl/sharedStrings.xml><?xml version="1.0" encoding="utf-8"?>
<sst xmlns="http://schemas.openxmlformats.org/spreadsheetml/2006/main" count="251" uniqueCount="165">
  <si>
    <t>Bureau of Internal Revenue</t>
  </si>
  <si>
    <t>Revenue Region No. ___________</t>
  </si>
  <si>
    <t>Revenue District Office No. ___________</t>
  </si>
  <si>
    <t>MARAMING SALAMAT PO!                      
(THANK YOU VERY MUCH!)</t>
  </si>
  <si>
    <t>QF-09-09.2022.00</t>
  </si>
  <si>
    <t>FOI REQUEST FEEDBACK FORM</t>
  </si>
  <si>
    <t>We would love to hear your thoughts or feedback on how we can improve your experience!
This Feedback Form is in compliance with Section 6.6.1 of Anti-Red Tape Authority (ARTA) Memorandum Circular (MC) No. 2019-002, series of 2019 entitled Guidelines on the Implementation of the Citizen’s Charter in Compliance with Republic Act 11032, otherwise known as the “Ease of Doing Business and Efficient Government Service Delivery Act of 2018”, and its Implementing Rules and Regulations (IRR) which mandates all government agencies to establish their own feedback and complaints mechanism to ensure that the citizens availing their services are heard and to enable the agency to continuously improve their services.</t>
  </si>
  <si>
    <t>Accomplishing this Feedback Form signifies authorizing the government agency to collect the information provided in this form.  All personal information provided using this form shall be treated with utmost confidentiality.  The data collected will be aggregated for analysis to help us continually improve our services.  Disclosure of the personal information of the customers shall only be disclosed pursuant to applicable laws, guidelines, and regulations.</t>
  </si>
  <si>
    <t>PRIVACY NOTICE</t>
  </si>
  <si>
    <t>DIRECTIONS:</t>
  </si>
  <si>
    <r>
      <t xml:space="preserve">Date Requested*: </t>
    </r>
    <r>
      <rPr>
        <b/>
        <sz val="12"/>
        <color theme="1"/>
        <rFont val="Times New Roman"/>
        <family val="1"/>
      </rPr>
      <t>__________</t>
    </r>
  </si>
  <si>
    <r>
      <t xml:space="preserve">FOI Tracking Number*: </t>
    </r>
    <r>
      <rPr>
        <b/>
        <sz val="12"/>
        <color theme="1"/>
        <rFont val="Times New Roman"/>
        <family val="1"/>
      </rPr>
      <t>__________</t>
    </r>
  </si>
  <si>
    <t>Araw na ginawa ang request (mm/dd/yy)</t>
  </si>
  <si>
    <t>Organization / Affiliation*:  ____________________</t>
  </si>
  <si>
    <r>
      <t xml:space="preserve">Age Group*: </t>
    </r>
    <r>
      <rPr>
        <b/>
        <sz val="12"/>
        <color theme="1"/>
        <rFont val="Times New Roman"/>
        <family val="1"/>
      </rPr>
      <t>__________</t>
    </r>
  </si>
  <si>
    <r>
      <t xml:space="preserve">Region*: </t>
    </r>
    <r>
      <rPr>
        <b/>
        <sz val="12"/>
        <color theme="1"/>
        <rFont val="Times New Roman"/>
        <family val="1"/>
      </rPr>
      <t>_________________</t>
    </r>
  </si>
  <si>
    <t>Kasarian</t>
  </si>
  <si>
    <t>Gender*:       Male       Female</t>
  </si>
  <si>
    <t>Educational Attainment*:  _______________</t>
  </si>
  <si>
    <t>RESPONSIVENESS:</t>
  </si>
  <si>
    <t>Question # 1:</t>
  </si>
  <si>
    <t>Are you satisfied with the handling of your FOI requests? *</t>
  </si>
  <si>
    <t>Question # 2</t>
  </si>
  <si>
    <t>Did you receive your information within 15 to 35 working days? *</t>
  </si>
  <si>
    <t xml:space="preserve">          Yes, proceed to Question #2A.</t>
  </si>
  <si>
    <t xml:space="preserve">          No, proceed to Question #2B.</t>
  </si>
  <si>
    <t>Question # 2A:</t>
  </si>
  <si>
    <t>For successful request, was the response you received easy to understand?</t>
  </si>
  <si>
    <t>Question # 2B:</t>
  </si>
  <si>
    <t>Question # 3:</t>
  </si>
  <si>
    <t>Question # 4:</t>
  </si>
  <si>
    <t>Is there anything we could do to improve our service in the future? *</t>
  </si>
  <si>
    <t xml:space="preserve">For unsuccessful request, are you satisfied with the reason provided? </t>
  </si>
  <si>
    <r>
      <t xml:space="preserve">    </t>
    </r>
    <r>
      <rPr>
        <b/>
        <sz val="10"/>
        <color theme="1"/>
        <rFont val="Times New Roman"/>
        <family val="1"/>
      </rPr>
      <t>Please write your comments and suggestions</t>
    </r>
    <r>
      <rPr>
        <b/>
        <sz val="11"/>
        <color theme="1"/>
        <rFont val="Times New Roman"/>
        <family val="1"/>
      </rPr>
      <t xml:space="preserve">: </t>
    </r>
  </si>
  <si>
    <t>Tracking Number</t>
  </si>
  <si>
    <t>Feedback Score</t>
  </si>
  <si>
    <t>Internal FOI Tracking number</t>
  </si>
  <si>
    <t>SUMMARY REPORT ON FREEDOM ON INFORMATION (FOI) REQUEST FEEDBACK / SURVEY (Working Paper)</t>
  </si>
  <si>
    <t>Office / Revenue Region No:  ____________________</t>
  </si>
  <si>
    <t>Organizanization / Affiliation</t>
  </si>
  <si>
    <t>Gender
(M / F)</t>
  </si>
  <si>
    <t>Age Group</t>
  </si>
  <si>
    <t>Demographics</t>
  </si>
  <si>
    <t>Are you satisfied with the handling of your FOI request? 
(Q1)</t>
  </si>
  <si>
    <t>For unsuccessful request, are you satisfied with the reason provided? 
(Q2B)</t>
  </si>
  <si>
    <t>For successful request, was the response you received easy to understand?
(Q2A)</t>
  </si>
  <si>
    <t>Did you feel that we communicated with you effectively, from start to finish?
(Q3)</t>
  </si>
  <si>
    <t>Comments / Suggestions</t>
  </si>
  <si>
    <t>Is there anything we could do to improve our service in the future?
(Q4)</t>
  </si>
  <si>
    <t>(A)</t>
  </si>
  <si>
    <t>(B)</t>
  </si>
  <si>
    <t>(C)</t>
  </si>
  <si>
    <t>(D)</t>
  </si>
  <si>
    <t>(E)</t>
  </si>
  <si>
    <t>(F)</t>
  </si>
  <si>
    <t>(G)</t>
  </si>
  <si>
    <t>(H)</t>
  </si>
  <si>
    <t>(I)</t>
  </si>
  <si>
    <t>Legend:</t>
  </si>
  <si>
    <t xml:space="preserve">A  -  </t>
  </si>
  <si>
    <t xml:space="preserve">B  -  </t>
  </si>
  <si>
    <t xml:space="preserve">C  -  </t>
  </si>
  <si>
    <r>
      <t xml:space="preserve">Indicate the gender specified by respondents by putting </t>
    </r>
    <r>
      <rPr>
        <b/>
        <sz val="11"/>
        <color theme="1"/>
        <rFont val="Calibri"/>
        <family val="2"/>
        <scheme val="minor"/>
      </rPr>
      <t>M</t>
    </r>
    <r>
      <rPr>
        <sz val="11"/>
        <color theme="1"/>
        <rFont val="Calibri"/>
        <family val="2"/>
        <scheme val="minor"/>
      </rPr>
      <t xml:space="preserve"> for male and </t>
    </r>
    <r>
      <rPr>
        <b/>
        <sz val="11"/>
        <color theme="1"/>
        <rFont val="Calibri"/>
        <family val="2"/>
        <scheme val="minor"/>
      </rPr>
      <t>F</t>
    </r>
    <r>
      <rPr>
        <sz val="11"/>
        <color theme="1"/>
        <rFont val="Calibri"/>
        <family val="2"/>
        <scheme val="minor"/>
      </rPr>
      <t xml:space="preserve"> for female</t>
    </r>
  </si>
  <si>
    <t xml:space="preserve">                                                                                                             </t>
  </si>
  <si>
    <t xml:space="preserve">D  -  </t>
  </si>
  <si>
    <t xml:space="preserve">Indicate the age group specified by respondents (20 and below; 21-30; 31-40; 41-50; 51-60 or 60 and above) </t>
  </si>
  <si>
    <t>Indicate the Organization / Affiliation of the respondents (Government Employees; Civil Society Organizations/Non-Government Organizations;
Academe (e.g. Researchers, Students, Private School Teachers/Lecturers); or Non of the Above)</t>
  </si>
  <si>
    <t xml:space="preserve">Organisasyon / Pagkakaugnay:  </t>
  </si>
  <si>
    <r>
      <rPr>
        <b/>
        <i/>
        <sz val="9"/>
        <color theme="1"/>
        <rFont val="Times New Roman"/>
        <family val="1"/>
      </rPr>
      <t xml:space="preserve">Organisasyon / Pagkakaugnay:  </t>
    </r>
    <r>
      <rPr>
        <i/>
        <sz val="9"/>
        <color theme="1"/>
        <rFont val="Times New Roman"/>
        <family val="1"/>
      </rPr>
      <t>( Government Employees; Civil Society Organizations/Non-Government Organizations;Academe (e.g. Researchers, Students, Private School Teachers/Lecturers); or Non of the Above)</t>
    </r>
  </si>
  <si>
    <t xml:space="preserve">E  -  </t>
  </si>
  <si>
    <t xml:space="preserve">F  -  </t>
  </si>
  <si>
    <t xml:space="preserve">G  -  </t>
  </si>
  <si>
    <t xml:space="preserve">H  -  </t>
  </si>
  <si>
    <t xml:space="preserve">  Indicate the citizen’s/client’s experience, expectations, and satisfaction with the agencies’ compliance to the FOI Program by putting  1-strongly disagree, 2-disagree, 3-neither agree or disagree, 4-agree or 5-strongly agree, </t>
  </si>
  <si>
    <t xml:space="preserve">I  -  </t>
  </si>
  <si>
    <t xml:space="preserve">  Comments/Suggestions by the taxpayers as written on the Feedback Form, if any. </t>
  </si>
  <si>
    <t xml:space="preserve">Total Number of Transactions: </t>
  </si>
  <si>
    <t>Average Feedback Score:</t>
  </si>
  <si>
    <t>FOI</t>
  </si>
  <si>
    <t>Formula at the bottom of the working paper should NOT be edited nor deleted.</t>
  </si>
  <si>
    <t>Please provide the CORRECT input data on the working paper.</t>
  </si>
  <si>
    <t>Did you feel that we communicated with you effectively, from start to finish? *</t>
  </si>
  <si>
    <t>M</t>
  </si>
  <si>
    <t>F</t>
  </si>
  <si>
    <t>Government Employee</t>
  </si>
  <si>
    <t>Student</t>
  </si>
  <si>
    <t>NGO</t>
  </si>
  <si>
    <t>Researcher</t>
  </si>
  <si>
    <t>For the Quarter: ____________________</t>
  </si>
  <si>
    <t>Year-Quarter</t>
  </si>
  <si>
    <t>Year and Quarter of Report Coverage</t>
  </si>
  <si>
    <t>Request Type</t>
  </si>
  <si>
    <t>Date Received</t>
  </si>
  <si>
    <t>Title of Request</t>
  </si>
  <si>
    <t>Extension?</t>
  </si>
  <si>
    <t>Status</t>
  </si>
  <si>
    <t>Date Finished</t>
  </si>
  <si>
    <t>Processing Days</t>
  </si>
  <si>
    <t>Cost</t>
  </si>
  <si>
    <t>Appeal/s filed?</t>
  </si>
  <si>
    <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</si>
  <si>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</si>
  <si>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</si>
  <si>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</si>
  <si>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</si>
  <si>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</si>
  <si>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t>number of working days in facilitating the request</t>
  </si>
  <si>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</si>
  <si>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</si>
  <si>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Remarks</t>
  </si>
  <si>
    <t>Additional details about the request</t>
  </si>
  <si>
    <r>
      <t xml:space="preserve">• Please answer the questions below to provide your feedback for the service provided by the agency.
• Mark </t>
    </r>
    <r>
      <rPr>
        <b/>
        <sz val="10.5"/>
        <color theme="1"/>
        <rFont val="Wingdings"/>
        <charset val="2"/>
      </rPr>
      <t>ü</t>
    </r>
    <r>
      <rPr>
        <b/>
        <sz val="10.5"/>
        <color theme="1"/>
        <rFont val="Times New Roman"/>
        <family val="1"/>
      </rPr>
      <t xml:space="preserve"> rating in the space provided.
</t>
    </r>
    <r>
      <rPr>
        <b/>
        <i/>
        <sz val="10.5"/>
        <color theme="1"/>
        <rFont val="Times New Roman"/>
        <family val="1"/>
      </rPr>
      <t>* Required</t>
    </r>
  </si>
  <si>
    <t>Sex</t>
  </si>
  <si>
    <t>Count</t>
  </si>
  <si>
    <t>%Share</t>
  </si>
  <si>
    <t>Female</t>
  </si>
  <si>
    <t>Male</t>
  </si>
  <si>
    <t>Total</t>
  </si>
  <si>
    <t>A. Demographic Profile</t>
  </si>
  <si>
    <t>1. Distribution based on Gender</t>
  </si>
  <si>
    <t>2. Distribution based on Age</t>
  </si>
  <si>
    <t>Age Range</t>
  </si>
  <si>
    <t>60 years old and up</t>
  </si>
  <si>
    <t>%Shares</t>
  </si>
  <si>
    <t>20 years old and below</t>
  </si>
  <si>
    <t>21-30 years old</t>
  </si>
  <si>
    <t>31-40 years old</t>
  </si>
  <si>
    <t>41-50 years old</t>
  </si>
  <si>
    <t>51-59 years old</t>
  </si>
  <si>
    <t>C. Level of satisfaction to statements</t>
  </si>
  <si>
    <t>1. Distribution based on the level of satisfaction to statements</t>
  </si>
  <si>
    <t>Statements</t>
  </si>
  <si>
    <t xml:space="preserve">Level of Satisfaction </t>
  </si>
  <si>
    <t>Average Rating</t>
  </si>
  <si>
    <t>5
(Very Satisfied)</t>
  </si>
  <si>
    <t>4
(Satisfied)</t>
  </si>
  <si>
    <t>3
(Neither satisfied nor Dissatisfied)</t>
  </si>
  <si>
    <t>2
(Dissatisfied)</t>
  </si>
  <si>
    <t>1
(Very Dissatisfied)</t>
  </si>
  <si>
    <t>Average Score</t>
  </si>
  <si>
    <t>student</t>
  </si>
  <si>
    <t>foi</t>
  </si>
  <si>
    <t>Annex 2 (Working Paper)</t>
  </si>
  <si>
    <t>Annex 2.1</t>
  </si>
  <si>
    <t xml:space="preserve">Edad:  (20 and below; 21-30; 31-40; 
             41-  50; 51-60 or 60 and above) </t>
  </si>
  <si>
    <t xml:space="preserve">Total Number of Respondents: </t>
  </si>
  <si>
    <t>FOi</t>
  </si>
  <si>
    <t>2022-Q4</t>
  </si>
  <si>
    <t xml:space="preserve"> </t>
  </si>
  <si>
    <t>B. Number of Respondents and Transactions</t>
  </si>
  <si>
    <t>Total Number 
of Respondents</t>
  </si>
  <si>
    <t>Total Number 
of Transactions</t>
  </si>
  <si>
    <t>N/A</t>
  </si>
  <si>
    <t>D.  SUMMARY OF FEEDBACK (COMMENTS / SUGGESTIONS)</t>
  </si>
  <si>
    <t>Positive</t>
  </si>
  <si>
    <t>Negative</t>
  </si>
  <si>
    <t>Tracking Number*</t>
  </si>
  <si>
    <t>FEEDBACK**</t>
  </si>
  <si>
    <t>*  Based on the Tracking number of the Working Paper</t>
  </si>
  <si>
    <t>**  Indicate if the feedback given by taxpayers were positive or negative by putting 1 on the corresponding column.</t>
  </si>
  <si>
    <t>Action taken</t>
  </si>
  <si>
    <r>
      <t xml:space="preserve">Average per Transaction
Average Score give by the requesting party through the feedback survey
(Sum of the total score then divided by </t>
    </r>
    <r>
      <rPr>
        <i/>
        <sz val="14"/>
        <color rgb="FF000000"/>
        <rFont val="Arial"/>
        <family val="2"/>
      </rPr>
      <t>3</t>
    </r>
    <r>
      <rPr>
        <i/>
        <sz val="10"/>
        <color rgb="FF000000"/>
        <rFont val="Arial"/>
        <family val="2"/>
      </rPr>
      <t>)</t>
    </r>
  </si>
  <si>
    <t>(J)</t>
  </si>
  <si>
    <t xml:space="preserve">J  -  </t>
  </si>
  <si>
    <t xml:space="preserve">  Average per Transaction - Average Score give by the requesting party through the feedback survey (Sum of the total score then divided by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</si>
</sst>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yyyy&quot;-&quot;mm&quot;-&quot;dd"/>
    <numFmt numFmtId="165" formatCode="_-* #,##0_-;\-* #,##0_-;_-* &quot;-&quot;??_-;_-@_-"/>
  </numFmts>
  <fonts count="32" x14ac:knownFonts="1">
    <font>
      <sz val="11"/>
      <color theme="1"/>
      <name val="Calibri"/>
      <family val="2"/>
      <scheme val="minor"/>
    </font>
    <font>
      <sz val="10"/>
      <color theme="1"/>
      <name val="Times New Roman"/>
      <family val="1"/>
    </font>
    <font>
      <sz val="8"/>
      <color theme="1"/>
      <name val="Times New Roman"/>
      <family val="1"/>
    </font>
    <font>
      <sz val="11"/>
      <color theme="1"/>
      <name val="Times New Roman"/>
      <family val="1"/>
    </font>
    <font>
      <b/>
      <sz val="13"/>
      <color theme="1"/>
      <name val="Times New Roman"/>
      <family val="1"/>
    </font>
    <font>
      <b/>
      <sz val="11"/>
      <color theme="1"/>
      <name val="Times New Roman"/>
      <family val="1"/>
    </font>
    <font>
      <b/>
      <sz val="10.5"/>
      <color theme="1"/>
      <name val="Times New Roman"/>
      <family val="1"/>
    </font>
    <font>
      <b/>
      <i/>
      <sz val="10.5"/>
      <color theme="1"/>
      <name val="Times New Roman"/>
      <family val="1"/>
    </font>
    <font>
      <sz val="9"/>
      <color theme="1"/>
      <name val="Times New Roman"/>
      <family val="1"/>
    </font>
    <font>
      <sz val="12"/>
      <color theme="1"/>
      <name val="Times New Roman"/>
      <family val="1"/>
    </font>
    <font>
      <b/>
      <sz val="12"/>
      <color theme="1"/>
      <name val="Times New Roman"/>
      <family val="1"/>
    </font>
    <font>
      <i/>
      <sz val="11"/>
      <color theme="1"/>
      <name val="Times New Roman"/>
      <family val="1"/>
    </font>
    <font>
      <b/>
      <i/>
      <sz val="11"/>
      <color theme="1"/>
      <name val="Times New Roman"/>
      <family val="1"/>
    </font>
    <font>
      <b/>
      <sz val="10"/>
      <color theme="1"/>
      <name val="Times New Roman"/>
      <family val="1"/>
    </font>
    <font>
      <sz val="16"/>
      <color theme="1"/>
      <name val="Times New Roman"/>
      <family val="1"/>
    </font>
    <font>
      <u/>
      <sz val="12"/>
      <color theme="1"/>
      <name val="Britannic Bold"/>
      <family val="2"/>
    </font>
    <font>
      <b/>
      <sz val="11"/>
      <color theme="1"/>
      <name val="Calibri"/>
      <family val="2"/>
      <scheme val="minor"/>
    </font>
    <font>
      <i/>
      <sz val="9"/>
      <color theme="1"/>
      <name val="Times New Roman"/>
      <family val="1"/>
    </font>
    <font>
      <b/>
      <sz val="14"/>
      <color theme="1"/>
      <name val="Times New Roman"/>
      <family val="1"/>
    </font>
    <font>
      <b/>
      <sz val="10"/>
      <name val="Arial"/>
      <family val="2"/>
    </font>
    <font>
      <i/>
      <sz val="10"/>
      <color rgb="FF000000"/>
      <name val="Arial"/>
      <family val="2"/>
    </font>
    <font>
      <i/>
      <sz val="10"/>
      <name val="Arial"/>
      <family val="2"/>
    </font>
    <font>
      <sz val="10"/>
      <name val="Arial"/>
      <family val="2"/>
    </font>
    <font>
      <b/>
      <i/>
      <sz val="9"/>
      <color theme="1"/>
      <name val="Times New Roman"/>
      <family val="1"/>
    </font>
    <font>
      <sz val="10"/>
      <name val="Century Gothic"/>
      <family val="2"/>
    </font>
    <font>
      <b/>
      <sz val="10"/>
      <name val="Calibri"/>
      <family val="2"/>
    </font>
    <font>
      <b/>
      <i/>
      <sz val="10"/>
      <color rgb="FF000000"/>
      <name val="Arial"/>
      <family val="2"/>
    </font>
    <font>
      <b/>
      <sz val="10.5"/>
      <color theme="1"/>
      <name val="Wingdings"/>
      <charset val="2"/>
    </font>
    <font>
      <sz val="11"/>
      <color theme="1"/>
      <name val="Calibri"/>
      <family val="2"/>
      <scheme val="minor"/>
    </font>
    <font>
      <sz val="11"/>
      <name val="Calibri"/>
      <family val="2"/>
      <scheme val="minor"/>
    </font>
    <font>
      <sz val="16"/>
      <color theme="1"/>
      <name val="Calibri"/>
      <family val="2"/>
      <scheme val="minor"/>
    </font>
    <font>
      <i/>
      <sz val="14"/>
      <color rgb="FF000000"/>
      <name val="Arial"/>
      <family val="2"/>
    </font>
  </fonts>
  <fills count="17">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theme="4" tint="0.39997558519241921"/>
        <bgColor rgb="FFFFFFFF"/>
      </patternFill>
    </fill>
    <fill>
      <patternFill patternType="solid">
        <fgColor rgb="FF92D050"/>
        <bgColor rgb="FFFFFFFF"/>
      </patternFill>
    </fill>
    <fill>
      <patternFill patternType="solid">
        <fgColor theme="5" tint="0.39997558519241921"/>
        <bgColor rgb="FFD9D9D9"/>
      </patternFill>
    </fill>
    <fill>
      <patternFill patternType="solid">
        <fgColor theme="5" tint="0.39997558519241921"/>
        <bgColor rgb="FFEFEFEF"/>
      </patternFill>
    </fill>
    <fill>
      <patternFill patternType="solid">
        <fgColor theme="9" tint="0.39997558519241921"/>
        <bgColor rgb="FFEAD1DC"/>
      </patternFill>
    </fill>
    <fill>
      <patternFill patternType="solid">
        <fgColor theme="9" tint="0.39997558519241921"/>
        <bgColor rgb="FFD9D9D9"/>
      </patternFill>
    </fill>
    <fill>
      <patternFill patternType="solid">
        <fgColor theme="9" tint="0.39997558519241921"/>
        <bgColor rgb="FFEFEFEF"/>
      </patternFill>
    </fill>
    <fill>
      <patternFill patternType="solid">
        <fgColor theme="4" tint="0.79998168889431442"/>
        <bgColor indexed="64"/>
      </patternFill>
    </fill>
    <fill>
      <patternFill patternType="solid">
        <fgColor theme="0"/>
        <bgColor indexed="64"/>
      </patternFill>
    </fill>
    <fill>
      <patternFill patternType="solid">
        <fgColor theme="8" tint="0.59999389629810485"/>
        <bgColor rgb="FFFFFFFF"/>
      </patternFill>
    </fill>
    <fill>
      <patternFill patternType="solid">
        <fgColor theme="8" tint="0.59999389629810485"/>
        <bgColor indexed="64"/>
      </patternFill>
    </fill>
    <fill>
      <patternFill patternType="solid">
        <fgColor theme="8"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28" fillId="0" borderId="0" applyFont="0" applyFill="0" applyBorder="0" applyAlignment="0" applyProtection="0"/>
    <xf numFmtId="9" fontId="28" fillId="0" borderId="0" applyFont="0" applyFill="0" applyBorder="0" applyAlignment="0" applyProtection="0"/>
  </cellStyleXfs>
  <cellXfs count="245">
    <xf numFmtId="0" fontId="0" fillId="0" borderId="0" xfId="0"/>
    <xf numFmtId="0" fontId="2" fillId="0" borderId="0" xfId="0" applyFont="1" applyAlignment="1"/>
    <xf numFmtId="0" fontId="3" fillId="0" borderId="0" xfId="0" applyFont="1" applyAlignment="1"/>
    <xf numFmtId="0" fontId="3" fillId="0" borderId="0" xfId="0" applyFont="1"/>
    <xf numFmtId="0" fontId="3" fillId="0" borderId="4" xfId="0" applyFont="1" applyBorder="1"/>
    <xf numFmtId="0" fontId="3" fillId="0" borderId="0" xfId="0" applyFont="1" applyBorder="1"/>
    <xf numFmtId="0" fontId="3" fillId="0" borderId="5" xfId="0" applyFont="1" applyBorder="1"/>
    <xf numFmtId="0" fontId="6" fillId="0" borderId="0" xfId="0" applyFont="1" applyAlignment="1">
      <alignment vertical="top"/>
    </xf>
    <xf numFmtId="0" fontId="6" fillId="0" borderId="0" xfId="0" applyFont="1" applyAlignment="1">
      <alignment vertical="center"/>
    </xf>
    <xf numFmtId="0" fontId="8" fillId="0" borderId="4" xfId="0" applyFont="1" applyBorder="1"/>
    <xf numFmtId="0" fontId="8" fillId="0" borderId="0" xfId="0" applyFont="1" applyBorder="1"/>
    <xf numFmtId="0" fontId="8" fillId="0" borderId="5" xfId="0" applyFont="1" applyBorder="1"/>
    <xf numFmtId="0" fontId="8" fillId="0" borderId="0" xfId="0" applyFont="1"/>
    <xf numFmtId="0" fontId="9" fillId="0" borderId="4" xfId="0"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9" fillId="0" borderId="5" xfId="0" applyFont="1" applyBorder="1" applyAlignment="1">
      <alignment vertical="center"/>
    </xf>
    <xf numFmtId="0" fontId="9" fillId="0" borderId="0" xfId="0" applyFont="1" applyFill="1" applyAlignment="1">
      <alignment vertical="center"/>
    </xf>
    <xf numFmtId="0" fontId="1" fillId="0" borderId="0" xfId="0" applyFont="1" applyBorder="1" applyAlignment="1">
      <alignment horizontal="center" vertical="center"/>
    </xf>
    <xf numFmtId="0" fontId="3" fillId="0" borderId="4" xfId="0" applyFont="1" applyFill="1" applyBorder="1" applyAlignment="1">
      <alignment horizontal="left" vertical="top"/>
    </xf>
    <xf numFmtId="0" fontId="3" fillId="0" borderId="0" xfId="0" applyFont="1" applyFill="1" applyBorder="1" applyAlignment="1">
      <alignment horizontal="left" vertical="top"/>
    </xf>
    <xf numFmtId="0" fontId="11"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center" vertical="center"/>
    </xf>
    <xf numFmtId="0" fontId="1" fillId="0" borderId="0" xfId="0" applyFont="1" applyFill="1" applyBorder="1" applyAlignment="1">
      <alignment vertical="top"/>
    </xf>
    <xf numFmtId="0" fontId="1" fillId="0" borderId="0" xfId="0" applyFont="1" applyFill="1" applyBorder="1" applyAlignment="1">
      <alignment horizontal="center" vertical="top"/>
    </xf>
    <xf numFmtId="0" fontId="3" fillId="0" borderId="5" xfId="0" applyFont="1" applyFill="1" applyBorder="1" applyAlignment="1">
      <alignment horizontal="left" vertical="top"/>
    </xf>
    <xf numFmtId="0" fontId="3" fillId="0" borderId="0" xfId="0" applyFont="1" applyFill="1" applyAlignment="1">
      <alignment horizontal="left" vertical="top"/>
    </xf>
    <xf numFmtId="0" fontId="9" fillId="0" borderId="4" xfId="0" applyFont="1" applyBorder="1" applyAlignment="1"/>
    <xf numFmtId="0" fontId="9" fillId="0" borderId="5" xfId="0" applyFont="1" applyBorder="1" applyAlignment="1"/>
    <xf numFmtId="0" fontId="9" fillId="0" borderId="0" xfId="0" applyFont="1" applyAlignment="1"/>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3" fillId="0" borderId="0" xfId="0" applyFont="1" applyFill="1"/>
    <xf numFmtId="0" fontId="15" fillId="0" borderId="4" xfId="0" applyFont="1" applyFill="1" applyBorder="1" applyAlignment="1">
      <alignment horizontal="center" vertical="center"/>
    </xf>
    <xf numFmtId="0" fontId="1" fillId="0" borderId="11" xfId="0" applyFont="1" applyFill="1" applyBorder="1" applyAlignment="1">
      <alignment horizontal="center" vertical="center"/>
    </xf>
    <xf numFmtId="0" fontId="12" fillId="0" borderId="0" xfId="0" applyFont="1" applyFill="1" applyBorder="1" applyAlignment="1">
      <alignment horizontal="left" vertical="top"/>
    </xf>
    <xf numFmtId="0" fontId="5" fillId="0" borderId="10" xfId="0" applyFont="1" applyFill="1" applyBorder="1" applyAlignment="1">
      <alignment horizontal="left"/>
    </xf>
    <xf numFmtId="0" fontId="3" fillId="0" borderId="11" xfId="0" applyFont="1" applyFill="1" applyBorder="1" applyAlignment="1">
      <alignment horizontal="left" vertical="top"/>
    </xf>
    <xf numFmtId="0" fontId="11" fillId="0" borderId="11" xfId="0" applyFont="1" applyFill="1" applyBorder="1" applyAlignment="1">
      <alignment horizontal="left" vertical="top"/>
    </xf>
    <xf numFmtId="0" fontId="1" fillId="0" borderId="11" xfId="0" applyFont="1" applyFill="1" applyBorder="1" applyAlignment="1">
      <alignment horizontal="left" vertical="top"/>
    </xf>
    <xf numFmtId="0" fontId="1" fillId="0" borderId="11" xfId="0" applyFont="1" applyFill="1" applyBorder="1" applyAlignment="1">
      <alignment vertical="top"/>
    </xf>
    <xf numFmtId="0" fontId="1" fillId="0" borderId="11" xfId="0" applyFont="1" applyFill="1" applyBorder="1" applyAlignment="1">
      <alignment horizontal="center" vertical="top"/>
    </xf>
    <xf numFmtId="0" fontId="1" fillId="0" borderId="12" xfId="0" applyFont="1" applyFill="1" applyBorder="1" applyAlignment="1">
      <alignment horizontal="left" vertical="center"/>
    </xf>
    <xf numFmtId="0" fontId="1" fillId="0" borderId="13" xfId="0" applyFont="1" applyFill="1" applyBorder="1" applyAlignment="1">
      <alignment horizontal="left"/>
    </xf>
    <xf numFmtId="0" fontId="1" fillId="0" borderId="14" xfId="0" applyFont="1" applyFill="1" applyBorder="1" applyAlignment="1">
      <alignment horizontal="left" vertical="center"/>
    </xf>
    <xf numFmtId="0" fontId="6" fillId="0" borderId="4"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17" fillId="0" borderId="0" xfId="0" applyFont="1" applyBorder="1" applyAlignment="1"/>
    <xf numFmtId="0" fontId="17" fillId="0" borderId="0" xfId="0" applyFont="1" applyBorder="1"/>
    <xf numFmtId="0" fontId="0" fillId="0" borderId="0" xfId="0" applyFont="1" applyAlignment="1"/>
    <xf numFmtId="0" fontId="19" fillId="2" borderId="18"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0" fillId="3" borderId="18" xfId="0" applyFont="1" applyFill="1" applyBorder="1" applyAlignment="1">
      <alignment vertical="center" wrapText="1"/>
    </xf>
    <xf numFmtId="164" fontId="20" fillId="3" borderId="18" xfId="0" applyNumberFormat="1" applyFont="1" applyFill="1" applyBorder="1" applyAlignment="1">
      <alignment horizontal="center" vertical="center" wrapText="1"/>
    </xf>
    <xf numFmtId="0" fontId="0" fillId="4" borderId="18" xfId="0" applyFont="1" applyFill="1" applyBorder="1" applyAlignment="1">
      <alignment vertical="center" wrapText="1"/>
    </xf>
    <xf numFmtId="0" fontId="0" fillId="4" borderId="18" xfId="0" applyFont="1" applyFill="1" applyBorder="1" applyAlignment="1">
      <alignment horizontal="center" vertical="center" wrapText="1"/>
    </xf>
    <xf numFmtId="0" fontId="22" fillId="0" borderId="18" xfId="0" applyFont="1" applyBorder="1" applyAlignment="1">
      <alignment vertical="center" wrapText="1"/>
    </xf>
    <xf numFmtId="0" fontId="0" fillId="0" borderId="0" xfId="0" applyFont="1" applyBorder="1" applyAlignment="1"/>
    <xf numFmtId="0" fontId="16" fillId="0" borderId="0" xfId="0" applyFont="1" applyBorder="1" applyAlignment="1"/>
    <xf numFmtId="0" fontId="0" fillId="0" borderId="0" xfId="0" applyFont="1" applyBorder="1" applyAlignment="1">
      <alignment horizontal="right"/>
    </xf>
    <xf numFmtId="0" fontId="8" fillId="0" borderId="0" xfId="0" applyFont="1" applyBorder="1" applyAlignment="1">
      <alignment vertical="top"/>
    </xf>
    <xf numFmtId="0" fontId="17" fillId="0" borderId="0" xfId="0" applyFont="1" applyBorder="1" applyAlignment="1">
      <alignment vertical="top"/>
    </xf>
    <xf numFmtId="0" fontId="24" fillId="0" borderId="18" xfId="0" applyFont="1" applyFill="1" applyBorder="1" applyAlignment="1">
      <alignment horizontal="center" vertical="center"/>
    </xf>
    <xf numFmtId="0" fontId="25" fillId="0" borderId="0" xfId="0" applyFont="1" applyAlignment="1">
      <alignment vertical="center"/>
    </xf>
    <xf numFmtId="2" fontId="0" fillId="4" borderId="18" xfId="0" applyNumberFormat="1" applyFont="1" applyFill="1" applyBorder="1" applyAlignment="1">
      <alignment horizontal="center" vertical="center" wrapText="1"/>
    </xf>
    <xf numFmtId="0" fontId="20" fillId="8" borderId="18" xfId="0" applyFont="1" applyFill="1" applyBorder="1" applyAlignment="1">
      <alignment vertical="center" wrapText="1"/>
    </xf>
    <xf numFmtId="164" fontId="20" fillId="8" borderId="18" xfId="0" applyNumberFormat="1" applyFont="1" applyFill="1" applyBorder="1" applyAlignment="1">
      <alignment horizontal="center" vertical="center" wrapText="1"/>
    </xf>
    <xf numFmtId="0" fontId="20" fillId="8" borderId="18"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22" fillId="0" borderId="18" xfId="0" applyFont="1" applyBorder="1" applyAlignment="1">
      <alignment horizontal="center" vertical="center" wrapText="1"/>
    </xf>
    <xf numFmtId="164" fontId="19" fillId="2" borderId="18" xfId="0" applyNumberFormat="1" applyFont="1" applyFill="1" applyBorder="1" applyAlignment="1">
      <alignment horizontal="center" vertical="center" wrapText="1"/>
    </xf>
    <xf numFmtId="3" fontId="19" fillId="2" borderId="18" xfId="0" applyNumberFormat="1" applyFont="1" applyFill="1" applyBorder="1" applyAlignment="1">
      <alignment horizontal="center" vertical="center" wrapText="1"/>
    </xf>
    <xf numFmtId="0" fontId="0" fillId="12" borderId="21" xfId="0" applyFill="1" applyBorder="1" applyAlignment="1">
      <alignment horizontal="center" vertical="center"/>
    </xf>
    <xf numFmtId="0" fontId="0" fillId="12" borderId="22" xfId="0" applyFill="1" applyBorder="1" applyAlignment="1">
      <alignment horizontal="center" vertical="center"/>
    </xf>
    <xf numFmtId="0" fontId="0" fillId="12" borderId="23" xfId="0" applyFill="1" applyBorder="1" applyAlignment="1">
      <alignment horizontal="center" vertical="center"/>
    </xf>
    <xf numFmtId="0" fontId="0" fillId="0" borderId="24" xfId="0" applyBorder="1" applyAlignment="1">
      <alignment horizontal="center" vertical="center"/>
    </xf>
    <xf numFmtId="165" fontId="0" fillId="0" borderId="18" xfId="1" applyNumberFormat="1" applyFont="1" applyBorder="1" applyAlignment="1">
      <alignment horizontal="center" vertical="center"/>
    </xf>
    <xf numFmtId="9" fontId="0" fillId="0" borderId="25" xfId="2" applyFont="1" applyBorder="1" applyAlignment="1">
      <alignment horizontal="center" vertical="center"/>
    </xf>
    <xf numFmtId="0" fontId="16" fillId="0" borderId="0" xfId="0" applyFont="1"/>
    <xf numFmtId="0" fontId="0" fillId="12" borderId="18" xfId="0" applyFill="1" applyBorder="1" applyAlignment="1">
      <alignment horizontal="center"/>
    </xf>
    <xf numFmtId="10" fontId="0" fillId="0" borderId="18" xfId="2" applyNumberFormat="1" applyFont="1" applyBorder="1" applyAlignment="1">
      <alignment horizontal="center" vertical="center"/>
    </xf>
    <xf numFmtId="0" fontId="0" fillId="12" borderId="18" xfId="0" applyFill="1" applyBorder="1" applyAlignment="1">
      <alignment horizontal="center" vertical="center"/>
    </xf>
    <xf numFmtId="2" fontId="0" fillId="0" borderId="25" xfId="0" applyNumberFormat="1" applyFill="1" applyBorder="1" applyAlignment="1">
      <alignment horizontal="center" vertical="center"/>
    </xf>
    <xf numFmtId="0" fontId="0" fillId="0" borderId="0" xfId="0" applyFont="1" applyBorder="1" applyAlignment="1">
      <alignment horizontal="right" vertical="top"/>
    </xf>
    <xf numFmtId="0" fontId="16" fillId="14" borderId="19" xfId="0" applyFont="1" applyFill="1" applyBorder="1" applyAlignment="1">
      <alignment vertical="center" wrapText="1"/>
    </xf>
    <xf numFmtId="0" fontId="16" fillId="14" borderId="9" xfId="0" applyFont="1" applyFill="1" applyBorder="1" applyAlignment="1">
      <alignment vertical="center" wrapText="1"/>
    </xf>
    <xf numFmtId="0" fontId="16" fillId="14" borderId="20" xfId="0" applyFont="1" applyFill="1" applyBorder="1" applyAlignment="1">
      <alignment vertical="center" wrapText="1"/>
    </xf>
    <xf numFmtId="0" fontId="0" fillId="12" borderId="25" xfId="0" applyFill="1" applyBorder="1" applyAlignment="1">
      <alignment horizontal="center"/>
    </xf>
    <xf numFmtId="10" fontId="0" fillId="0" borderId="25" xfId="2" applyNumberFormat="1" applyFont="1" applyBorder="1" applyAlignment="1">
      <alignment horizontal="center" vertical="center"/>
    </xf>
    <xf numFmtId="0" fontId="0" fillId="12" borderId="20" xfId="0" applyFill="1" applyBorder="1" applyAlignment="1">
      <alignment horizontal="center"/>
    </xf>
    <xf numFmtId="0" fontId="0" fillId="0" borderId="30" xfId="0" applyBorder="1" applyAlignment="1">
      <alignment horizontal="center" vertical="center"/>
    </xf>
    <xf numFmtId="0" fontId="0" fillId="12" borderId="22" xfId="0" applyFill="1" applyBorder="1" applyAlignment="1">
      <alignment horizontal="center" vertical="center" wrapText="1"/>
    </xf>
    <xf numFmtId="165" fontId="0" fillId="0" borderId="27" xfId="1" applyNumberFormat="1" applyFont="1" applyBorder="1" applyAlignment="1">
      <alignment horizontal="center" vertical="center"/>
    </xf>
    <xf numFmtId="10" fontId="0" fillId="0" borderId="8" xfId="2" applyNumberFormat="1" applyFont="1" applyBorder="1"/>
    <xf numFmtId="2" fontId="16" fillId="15" borderId="43" xfId="0" applyNumberFormat="1" applyFont="1" applyFill="1" applyBorder="1" applyAlignment="1">
      <alignment horizontal="center" vertical="center"/>
    </xf>
    <xf numFmtId="0" fontId="16" fillId="12" borderId="26" xfId="0" applyFont="1" applyFill="1" applyBorder="1" applyAlignment="1">
      <alignment horizontal="center" vertical="center"/>
    </xf>
    <xf numFmtId="165" fontId="16" fillId="12" borderId="27" xfId="1" applyNumberFormat="1" applyFont="1" applyFill="1" applyBorder="1" applyAlignment="1">
      <alignment horizontal="center" vertical="center"/>
    </xf>
    <xf numFmtId="9" fontId="16" fillId="12" borderId="28" xfId="2" applyFont="1" applyFill="1" applyBorder="1" applyAlignment="1">
      <alignment horizontal="center" vertical="center"/>
    </xf>
    <xf numFmtId="10" fontId="16" fillId="12" borderId="27" xfId="2" applyNumberFormat="1" applyFont="1" applyFill="1" applyBorder="1" applyAlignment="1">
      <alignment horizontal="center" vertical="center"/>
    </xf>
    <xf numFmtId="10" fontId="16" fillId="12" borderId="28" xfId="2" applyNumberFormat="1" applyFont="1" applyFill="1" applyBorder="1" applyAlignment="1">
      <alignment horizontal="center" vertical="center"/>
    </xf>
    <xf numFmtId="0" fontId="0" fillId="0" borderId="18"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4" fillId="0" borderId="6" xfId="0" applyFont="1" applyBorder="1" applyAlignment="1">
      <alignment horizontal="center" vertical="top" wrapText="1"/>
    </xf>
    <xf numFmtId="0" fontId="14" fillId="0" borderId="7" xfId="0" applyFont="1" applyBorder="1" applyAlignment="1">
      <alignment horizontal="center" vertical="top"/>
    </xf>
    <xf numFmtId="0" fontId="14" fillId="0" borderId="8" xfId="0" applyFont="1" applyBorder="1" applyAlignment="1">
      <alignment horizontal="center" vertical="top"/>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center" vertical="top"/>
    </xf>
    <xf numFmtId="0" fontId="5" fillId="0" borderId="16" xfId="0" applyFont="1" applyFill="1" applyBorder="1" applyAlignment="1">
      <alignment horizontal="center" vertical="top"/>
    </xf>
    <xf numFmtId="0" fontId="5" fillId="0" borderId="17" xfId="0" applyFont="1" applyFill="1" applyBorder="1" applyAlignment="1">
      <alignment horizontal="center" vertical="top"/>
    </xf>
    <xf numFmtId="0" fontId="6" fillId="0" borderId="4"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17" fillId="0" borderId="5" xfId="0" applyFont="1" applyBorder="1" applyAlignment="1">
      <alignment horizontal="left" vertical="top"/>
    </xf>
    <xf numFmtId="0" fontId="17" fillId="0" borderId="5" xfId="0" applyFont="1" applyBorder="1" applyAlignment="1">
      <alignment horizontal="left" vertical="top" wrapText="1"/>
    </xf>
    <xf numFmtId="0" fontId="5" fillId="0" borderId="13"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14" xfId="0" applyFont="1" applyFill="1" applyBorder="1" applyAlignment="1">
      <alignment horizontal="left" vertical="top"/>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 fillId="0" borderId="1" xfId="0" applyFont="1" applyBorder="1" applyAlignment="1">
      <alignment horizontal="right"/>
    </xf>
    <xf numFmtId="0" fontId="1" fillId="0" borderId="2" xfId="0" applyFont="1" applyBorder="1" applyAlignment="1">
      <alignment horizontal="right"/>
    </xf>
    <xf numFmtId="0" fontId="1" fillId="0" borderId="3" xfId="0" applyFont="1" applyBorder="1" applyAlignment="1">
      <alignment horizontal="right"/>
    </xf>
    <xf numFmtId="0" fontId="2" fillId="0" borderId="4" xfId="0" applyFont="1" applyBorder="1" applyAlignment="1">
      <alignment horizontal="right"/>
    </xf>
    <xf numFmtId="0" fontId="2" fillId="0" borderId="0" xfId="0" applyFont="1" applyBorder="1" applyAlignment="1">
      <alignment horizontal="right"/>
    </xf>
    <xf numFmtId="0" fontId="2" fillId="0" borderId="5" xfId="0" applyFont="1" applyBorder="1" applyAlignment="1">
      <alignment horizontal="right"/>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17" fillId="0" borderId="0" xfId="0" applyFont="1" applyBorder="1" applyAlignment="1">
      <alignment horizontal="left" wrapText="1"/>
    </xf>
    <xf numFmtId="0" fontId="16" fillId="0" borderId="0" xfId="0" applyFont="1" applyBorder="1" applyAlignment="1">
      <alignment horizontal="center"/>
    </xf>
    <xf numFmtId="0" fontId="0" fillId="0" borderId="0" xfId="0" applyFont="1" applyBorder="1" applyAlignment="1">
      <alignment horizontal="center"/>
    </xf>
    <xf numFmtId="0" fontId="19" fillId="7" borderId="19"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20" xfId="0" applyFont="1" applyFill="1" applyBorder="1" applyAlignment="1">
      <alignment horizontal="center" vertical="center" wrapText="1"/>
    </xf>
    <xf numFmtId="0" fontId="16" fillId="5" borderId="19" xfId="0" applyFont="1" applyFill="1" applyBorder="1" applyAlignment="1">
      <alignment horizontal="right" vertical="center" wrapText="1"/>
    </xf>
    <xf numFmtId="0" fontId="16" fillId="5" borderId="9" xfId="0" applyFont="1" applyFill="1" applyBorder="1" applyAlignment="1">
      <alignment horizontal="right"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0" fillId="0" borderId="0" xfId="0" applyFont="1" applyBorder="1" applyAlignment="1">
      <alignment horizontal="left" vertical="top" wrapText="1"/>
    </xf>
    <xf numFmtId="0" fontId="0" fillId="0" borderId="0" xfId="0" applyFont="1" applyBorder="1" applyAlignment="1">
      <alignment horizontal="left" wrapText="1"/>
    </xf>
    <xf numFmtId="0" fontId="16" fillId="6" borderId="19" xfId="0" applyFont="1" applyFill="1" applyBorder="1" applyAlignment="1">
      <alignment horizontal="right" vertical="center" wrapText="1"/>
    </xf>
    <xf numFmtId="0" fontId="16" fillId="6" borderId="9" xfId="0" applyFont="1" applyFill="1" applyBorder="1" applyAlignment="1">
      <alignment horizontal="right" vertical="center" wrapText="1"/>
    </xf>
    <xf numFmtId="0" fontId="16" fillId="6" borderId="20" xfId="0" applyFont="1" applyFill="1" applyBorder="1" applyAlignment="1">
      <alignment horizontal="right" vertical="center" wrapText="1"/>
    </xf>
    <xf numFmtId="0" fontId="16" fillId="14" borderId="19" xfId="0" applyFont="1" applyFill="1" applyBorder="1" applyAlignment="1">
      <alignment horizontal="right" vertical="center" wrapText="1"/>
    </xf>
    <xf numFmtId="0" fontId="16" fillId="14" borderId="9" xfId="0" applyFont="1" applyFill="1" applyBorder="1" applyAlignment="1">
      <alignment horizontal="right" vertical="center" wrapText="1"/>
    </xf>
    <xf numFmtId="0" fontId="16" fillId="14" borderId="20" xfId="0" applyFont="1" applyFill="1" applyBorder="1" applyAlignment="1">
      <alignment horizontal="right" vertical="center" wrapText="1"/>
    </xf>
    <xf numFmtId="0" fontId="16" fillId="6" borderId="19"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20" xfId="0" applyFont="1" applyFill="1" applyBorder="1" applyAlignment="1">
      <alignment horizontal="center" vertical="center" wrapText="1"/>
    </xf>
    <xf numFmtId="2" fontId="16" fillId="14" borderId="19" xfId="0" applyNumberFormat="1" applyFont="1" applyFill="1" applyBorder="1" applyAlignment="1">
      <alignment horizontal="center" vertical="center" wrapText="1"/>
    </xf>
    <xf numFmtId="0" fontId="16" fillId="14" borderId="9"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0" fillId="12" borderId="45" xfId="0" applyFill="1" applyBorder="1" applyAlignment="1">
      <alignment horizontal="center"/>
    </xf>
    <xf numFmtId="0" fontId="0" fillId="12" borderId="46" xfId="0" applyFill="1" applyBorder="1" applyAlignment="1">
      <alignment horizontal="center"/>
    </xf>
    <xf numFmtId="0" fontId="0" fillId="12" borderId="47" xfId="0" applyFill="1" applyBorder="1" applyAlignment="1">
      <alignment horizontal="center"/>
    </xf>
    <xf numFmtId="0" fontId="0" fillId="12" borderId="44" xfId="0" applyFill="1" applyBorder="1" applyAlignment="1">
      <alignment horizontal="center"/>
    </xf>
    <xf numFmtId="0" fontId="0" fillId="12" borderId="48" xfId="0" applyFill="1" applyBorder="1" applyAlignment="1">
      <alignment horizontal="center"/>
    </xf>
    <xf numFmtId="0" fontId="16" fillId="15" borderId="41" xfId="0" applyFont="1" applyFill="1" applyBorder="1" applyAlignment="1">
      <alignment horizontal="left" vertical="center"/>
    </xf>
    <xf numFmtId="0" fontId="16" fillId="15" borderId="42" xfId="0" applyFont="1" applyFill="1" applyBorder="1" applyAlignment="1">
      <alignment horizontal="left" vertical="center"/>
    </xf>
    <xf numFmtId="0" fontId="0" fillId="12" borderId="1" xfId="0" applyFill="1" applyBorder="1" applyAlignment="1">
      <alignment horizontal="center" vertical="center"/>
    </xf>
    <xf numFmtId="0" fontId="0" fillId="12" borderId="32" xfId="0" applyFill="1" applyBorder="1" applyAlignment="1">
      <alignment horizontal="center" vertical="center"/>
    </xf>
    <xf numFmtId="0" fontId="0" fillId="12" borderId="4" xfId="0" applyFill="1" applyBorder="1" applyAlignment="1">
      <alignment horizontal="center" vertical="center"/>
    </xf>
    <xf numFmtId="0" fontId="0" fillId="12" borderId="36" xfId="0" applyFill="1" applyBorder="1" applyAlignment="1">
      <alignment horizontal="center" vertical="center"/>
    </xf>
    <xf numFmtId="0" fontId="0" fillId="12" borderId="38" xfId="0" applyFill="1" applyBorder="1" applyAlignment="1">
      <alignment horizontal="center" vertical="center"/>
    </xf>
    <xf numFmtId="0" fontId="0" fillId="12" borderId="39" xfId="0" applyFill="1" applyBorder="1" applyAlignment="1">
      <alignment horizontal="center" vertical="center"/>
    </xf>
    <xf numFmtId="0" fontId="0" fillId="12" borderId="33" xfId="0" applyFill="1" applyBorder="1" applyAlignment="1">
      <alignment horizontal="center" vertical="center"/>
    </xf>
    <xf numFmtId="0" fontId="0" fillId="12" borderId="29" xfId="0" applyFill="1" applyBorder="1" applyAlignment="1">
      <alignment horizontal="center" vertical="center"/>
    </xf>
    <xf numFmtId="0" fontId="0" fillId="12" borderId="34" xfId="0" applyFill="1" applyBorder="1" applyAlignment="1">
      <alignment horizontal="center" vertical="center"/>
    </xf>
    <xf numFmtId="0" fontId="0" fillId="12" borderId="35" xfId="0" applyFill="1" applyBorder="1" applyAlignment="1">
      <alignment horizontal="center" vertical="center" wrapText="1"/>
    </xf>
    <xf numFmtId="0" fontId="0" fillId="12" borderId="37" xfId="0" applyFill="1" applyBorder="1" applyAlignment="1">
      <alignment horizontal="center" vertical="center" wrapText="1"/>
    </xf>
    <xf numFmtId="0" fontId="0" fillId="12" borderId="31"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20" xfId="0" applyFill="1" applyBorder="1" applyAlignment="1">
      <alignment horizontal="center" vertical="center" wrapText="1"/>
    </xf>
    <xf numFmtId="0" fontId="0" fillId="13" borderId="40" xfId="0" applyFill="1" applyBorder="1" applyAlignment="1">
      <alignment horizontal="left" vertical="center" wrapText="1"/>
    </xf>
    <xf numFmtId="0" fontId="0" fillId="13" borderId="20" xfId="0" applyFill="1" applyBorder="1" applyAlignment="1">
      <alignment horizontal="left" vertical="center" wrapText="1"/>
    </xf>
    <xf numFmtId="0" fontId="16" fillId="16" borderId="21" xfId="0" applyFont="1" applyFill="1" applyBorder="1" applyAlignment="1">
      <alignment horizontal="center" vertical="center"/>
    </xf>
    <xf numFmtId="0" fontId="16" fillId="16" borderId="22" xfId="0" applyFont="1" applyFill="1" applyBorder="1" applyAlignment="1">
      <alignment horizontal="center" vertical="center"/>
    </xf>
    <xf numFmtId="0" fontId="16" fillId="16" borderId="53" xfId="0" applyFont="1" applyFill="1" applyBorder="1" applyAlignment="1">
      <alignment horizontal="center" vertical="center"/>
    </xf>
    <xf numFmtId="0" fontId="16" fillId="16" borderId="54" xfId="0" applyFont="1" applyFill="1" applyBorder="1" applyAlignment="1">
      <alignment horizontal="center" vertical="center"/>
    </xf>
    <xf numFmtId="0" fontId="16" fillId="16" borderId="56" xfId="0" applyFont="1" applyFill="1" applyBorder="1" applyAlignment="1">
      <alignment horizontal="center" vertical="center"/>
    </xf>
    <xf numFmtId="0" fontId="16" fillId="16" borderId="2" xfId="0" applyFont="1" applyFill="1" applyBorder="1" applyAlignment="1">
      <alignment horizontal="center" vertical="center"/>
    </xf>
    <xf numFmtId="0" fontId="16" fillId="16" borderId="32" xfId="0" applyFont="1" applyFill="1" applyBorder="1" applyAlignment="1">
      <alignment horizontal="center" vertical="center"/>
    </xf>
    <xf numFmtId="0" fontId="16" fillId="16" borderId="57" xfId="0" applyFont="1" applyFill="1" applyBorder="1" applyAlignment="1">
      <alignment horizontal="center" vertical="center"/>
    </xf>
    <xf numFmtId="0" fontId="16" fillId="16" borderId="7" xfId="0" applyFont="1" applyFill="1" applyBorder="1" applyAlignment="1">
      <alignment horizontal="center" vertical="center"/>
    </xf>
    <xf numFmtId="0" fontId="16" fillId="16" borderId="58" xfId="0" applyFont="1" applyFill="1" applyBorder="1" applyAlignment="1">
      <alignment horizontal="center" vertical="center"/>
    </xf>
    <xf numFmtId="0" fontId="16" fillId="16" borderId="33" xfId="0" applyFont="1" applyFill="1" applyBorder="1" applyAlignment="1">
      <alignment horizontal="center"/>
    </xf>
    <xf numFmtId="0" fontId="16" fillId="16" borderId="29" xfId="0" applyFont="1" applyFill="1" applyBorder="1" applyAlignment="1">
      <alignment horizontal="center"/>
    </xf>
    <xf numFmtId="0" fontId="16" fillId="16" borderId="34" xfId="0" applyFont="1" applyFill="1" applyBorder="1" applyAlignment="1">
      <alignment horizontal="center"/>
    </xf>
    <xf numFmtId="0" fontId="16" fillId="16" borderId="54" xfId="0" applyFont="1" applyFill="1" applyBorder="1" applyAlignment="1">
      <alignment horizontal="center"/>
    </xf>
    <xf numFmtId="0" fontId="30" fillId="0" borderId="0" xfId="0" applyFont="1" applyAlignment="1">
      <alignment horizontal="center"/>
    </xf>
    <xf numFmtId="0" fontId="0" fillId="12" borderId="39" xfId="0" applyFill="1" applyBorder="1" applyAlignment="1">
      <alignment horizontal="center"/>
    </xf>
    <xf numFmtId="0" fontId="29" fillId="0" borderId="0" xfId="0" applyFont="1" applyAlignment="1">
      <alignment horizontal="left" indent="1"/>
    </xf>
    <xf numFmtId="0" fontId="0" fillId="12" borderId="49" xfId="0" applyFill="1" applyBorder="1" applyAlignment="1">
      <alignment horizontal="center"/>
    </xf>
    <xf numFmtId="0" fontId="0" fillId="12" borderId="50" xfId="0" applyFill="1" applyBorder="1" applyAlignment="1">
      <alignment horizontal="center" vertical="center"/>
    </xf>
    <xf numFmtId="0" fontId="0" fillId="12" borderId="51" xfId="0" applyFill="1" applyBorder="1" applyAlignment="1">
      <alignment horizontal="center" vertical="center"/>
    </xf>
    <xf numFmtId="0" fontId="0" fillId="12" borderId="52" xfId="0" applyFill="1" applyBorder="1" applyAlignment="1">
      <alignment horizontal="center" vertical="center"/>
    </xf>
    <xf numFmtId="0" fontId="16" fillId="16" borderId="3" xfId="0" applyFont="1" applyFill="1" applyBorder="1" applyAlignment="1">
      <alignment horizontal="center" vertical="center"/>
    </xf>
    <xf numFmtId="0" fontId="16" fillId="16" borderId="8" xfId="0" applyFont="1" applyFill="1" applyBorder="1" applyAlignment="1">
      <alignment horizontal="center" vertical="center"/>
    </xf>
    <xf numFmtId="0" fontId="0" fillId="0" borderId="33" xfId="0" applyBorder="1" applyAlignment="1">
      <alignment horizontal="center"/>
    </xf>
    <xf numFmtId="0" fontId="0" fillId="0" borderId="29" xfId="0" applyBorder="1" applyAlignment="1">
      <alignment horizontal="center"/>
    </xf>
    <xf numFmtId="0" fontId="0" fillId="0" borderId="34" xfId="0" applyBorder="1" applyAlignment="1">
      <alignment horizontal="center"/>
    </xf>
    <xf numFmtId="0" fontId="0" fillId="0" borderId="19" xfId="0" applyBorder="1" applyAlignment="1">
      <alignment horizontal="center"/>
    </xf>
    <xf numFmtId="0" fontId="0" fillId="0" borderId="9" xfId="0" applyBorder="1" applyAlignment="1">
      <alignment horizontal="center"/>
    </xf>
    <xf numFmtId="0" fontId="0" fillId="0" borderId="20" xfId="0" applyBorder="1" applyAlignment="1">
      <alignment horizontal="center"/>
    </xf>
    <xf numFmtId="0" fontId="16" fillId="16" borderId="55" xfId="0" applyFont="1" applyFill="1" applyBorder="1" applyAlignment="1">
      <alignment horizontal="center"/>
    </xf>
    <xf numFmtId="0" fontId="0" fillId="0" borderId="59" xfId="0" applyBorder="1" applyAlignment="1">
      <alignment horizontal="center"/>
    </xf>
    <xf numFmtId="0" fontId="0" fillId="0" borderId="42" xfId="0" applyBorder="1" applyAlignment="1">
      <alignment horizontal="center"/>
    </xf>
    <xf numFmtId="0" fontId="0" fillId="0" borderId="60" xfId="0"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48867</xdr:colOff>
      <xdr:row>0</xdr:row>
      <xdr:rowOff>29817</xdr:rowOff>
    </xdr:from>
    <xdr:ext cx="1015692" cy="922683"/>
    <xdr:pic>
      <xdr:nvPicPr>
        <xdr:cNvPr id="2" name="Picture 1" descr="C:\DESKTOP BRYAN\masthead_1190x120.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67" y="29817"/>
          <a:ext cx="1015692" cy="922683"/>
        </a:xfrm>
        <a:prstGeom prst="rect">
          <a:avLst/>
        </a:prstGeom>
        <a:noFill/>
        <a:ln>
          <a:noFill/>
        </a:ln>
      </xdr:spPr>
    </xdr:pic>
    <xdr:clientData/>
  </xdr:oneCellAnchor>
  <xdr:twoCellAnchor>
    <xdr:from>
      <xdr:col>32</xdr:col>
      <xdr:colOff>914401</xdr:colOff>
      <xdr:row>70</xdr:row>
      <xdr:rowOff>19049</xdr:rowOff>
    </xdr:from>
    <xdr:to>
      <xdr:col>32</xdr:col>
      <xdr:colOff>1585311</xdr:colOff>
      <xdr:row>70</xdr:row>
      <xdr:rowOff>504824</xdr:rowOff>
    </xdr:to>
    <xdr:pic>
      <xdr:nvPicPr>
        <xdr:cNvPr id="22" name="Picture 21" descr="images (3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81651" y="13449299"/>
          <a:ext cx="67091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36</xdr:col>
      <xdr:colOff>219075</xdr:colOff>
      <xdr:row>0</xdr:row>
      <xdr:rowOff>0</xdr:rowOff>
    </xdr:from>
    <xdr:ext cx="1103476" cy="338554"/>
    <xdr:sp macro="" textlink="">
      <xdr:nvSpPr>
        <xdr:cNvPr id="46" name="TextBox 45"/>
        <xdr:cNvSpPr txBox="1"/>
      </xdr:nvSpPr>
      <xdr:spPr>
        <a:xfrm>
          <a:off x="7219950" y="0"/>
          <a:ext cx="1103476" cy="338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PH" sz="1600">
              <a:latin typeface="Bahnschrift Light" panose="020B0502040204020203" pitchFamily="34" charset="0"/>
            </a:rPr>
            <a:t>"Annex 1"</a:t>
          </a:r>
        </a:p>
      </xdr:txBody>
    </xdr:sp>
    <xdr:clientData/>
  </xdr:oneCellAnchor>
  <xdr:twoCellAnchor>
    <xdr:from>
      <xdr:col>7</xdr:col>
      <xdr:colOff>123825</xdr:colOff>
      <xdr:row>30</xdr:row>
      <xdr:rowOff>38100</xdr:rowOff>
    </xdr:from>
    <xdr:to>
      <xdr:col>8</xdr:col>
      <xdr:colOff>133350</xdr:colOff>
      <xdr:row>30</xdr:row>
      <xdr:rowOff>228600</xdr:rowOff>
    </xdr:to>
    <xdr:sp macro="" textlink="">
      <xdr:nvSpPr>
        <xdr:cNvPr id="53" name="Oval 52"/>
        <xdr:cNvSpPr/>
      </xdr:nvSpPr>
      <xdr:spPr>
        <a:xfrm>
          <a:off x="942975" y="782002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1</a:t>
          </a:r>
        </a:p>
      </xdr:txBody>
    </xdr:sp>
    <xdr:clientData/>
  </xdr:twoCellAnchor>
  <xdr:twoCellAnchor>
    <xdr:from>
      <xdr:col>19</xdr:col>
      <xdr:colOff>95250</xdr:colOff>
      <xdr:row>30</xdr:row>
      <xdr:rowOff>38100</xdr:rowOff>
    </xdr:from>
    <xdr:to>
      <xdr:col>21</xdr:col>
      <xdr:colOff>28575</xdr:colOff>
      <xdr:row>30</xdr:row>
      <xdr:rowOff>228600</xdr:rowOff>
    </xdr:to>
    <xdr:sp macro="" textlink="">
      <xdr:nvSpPr>
        <xdr:cNvPr id="54" name="Oval 53"/>
        <xdr:cNvSpPr/>
      </xdr:nvSpPr>
      <xdr:spPr>
        <a:xfrm>
          <a:off x="2409825" y="782002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2</a:t>
          </a:r>
        </a:p>
      </xdr:txBody>
    </xdr:sp>
    <xdr:clientData/>
  </xdr:twoCellAnchor>
  <xdr:twoCellAnchor>
    <xdr:from>
      <xdr:col>29</xdr:col>
      <xdr:colOff>85725</xdr:colOff>
      <xdr:row>30</xdr:row>
      <xdr:rowOff>28575</xdr:rowOff>
    </xdr:from>
    <xdr:to>
      <xdr:col>30</xdr:col>
      <xdr:colOff>9525</xdr:colOff>
      <xdr:row>30</xdr:row>
      <xdr:rowOff>219075</xdr:rowOff>
    </xdr:to>
    <xdr:sp macro="" textlink="">
      <xdr:nvSpPr>
        <xdr:cNvPr id="57" name="Oval 56"/>
        <xdr:cNvSpPr/>
      </xdr:nvSpPr>
      <xdr:spPr>
        <a:xfrm>
          <a:off x="4067175" y="781050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3</a:t>
          </a:r>
        </a:p>
      </xdr:txBody>
    </xdr:sp>
    <xdr:clientData/>
  </xdr:twoCellAnchor>
  <xdr:twoCellAnchor>
    <xdr:from>
      <xdr:col>32</xdr:col>
      <xdr:colOff>1038225</xdr:colOff>
      <xdr:row>30</xdr:row>
      <xdr:rowOff>28575</xdr:rowOff>
    </xdr:from>
    <xdr:to>
      <xdr:col>32</xdr:col>
      <xdr:colOff>1219200</xdr:colOff>
      <xdr:row>30</xdr:row>
      <xdr:rowOff>219075</xdr:rowOff>
    </xdr:to>
    <xdr:sp macro="" textlink="">
      <xdr:nvSpPr>
        <xdr:cNvPr id="58" name="Oval 57"/>
        <xdr:cNvSpPr/>
      </xdr:nvSpPr>
      <xdr:spPr>
        <a:xfrm>
          <a:off x="5705475" y="781050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4</a:t>
          </a:r>
        </a:p>
      </xdr:txBody>
    </xdr:sp>
    <xdr:clientData/>
  </xdr:twoCellAnchor>
  <xdr:twoCellAnchor>
    <xdr:from>
      <xdr:col>36</xdr:col>
      <xdr:colOff>190500</xdr:colOff>
      <xdr:row>30</xdr:row>
      <xdr:rowOff>28575</xdr:rowOff>
    </xdr:from>
    <xdr:to>
      <xdr:col>38</xdr:col>
      <xdr:colOff>47625</xdr:colOff>
      <xdr:row>30</xdr:row>
      <xdr:rowOff>219075</xdr:rowOff>
    </xdr:to>
    <xdr:sp macro="" textlink="">
      <xdr:nvSpPr>
        <xdr:cNvPr id="60" name="Oval 59"/>
        <xdr:cNvSpPr/>
      </xdr:nvSpPr>
      <xdr:spPr>
        <a:xfrm>
          <a:off x="7191375" y="781050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5</a:t>
          </a:r>
        </a:p>
      </xdr:txBody>
    </xdr:sp>
    <xdr:clientData/>
  </xdr:twoCellAnchor>
  <xdr:twoCellAnchor>
    <xdr:from>
      <xdr:col>1</xdr:col>
      <xdr:colOff>152400</xdr:colOff>
      <xdr:row>37</xdr:row>
      <xdr:rowOff>38100</xdr:rowOff>
    </xdr:from>
    <xdr:to>
      <xdr:col>2</xdr:col>
      <xdr:colOff>133350</xdr:colOff>
      <xdr:row>37</xdr:row>
      <xdr:rowOff>228600</xdr:rowOff>
    </xdr:to>
    <xdr:sp macro="" textlink="">
      <xdr:nvSpPr>
        <xdr:cNvPr id="66" name="Oval 65"/>
        <xdr:cNvSpPr/>
      </xdr:nvSpPr>
      <xdr:spPr>
        <a:xfrm>
          <a:off x="285750" y="871537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endParaRPr lang="en-PH" sz="1100"/>
        </a:p>
      </xdr:txBody>
    </xdr:sp>
    <xdr:clientData/>
  </xdr:twoCellAnchor>
  <xdr:twoCellAnchor>
    <xdr:from>
      <xdr:col>1</xdr:col>
      <xdr:colOff>152400</xdr:colOff>
      <xdr:row>38</xdr:row>
      <xdr:rowOff>38100</xdr:rowOff>
    </xdr:from>
    <xdr:to>
      <xdr:col>2</xdr:col>
      <xdr:colOff>133350</xdr:colOff>
      <xdr:row>38</xdr:row>
      <xdr:rowOff>228600</xdr:rowOff>
    </xdr:to>
    <xdr:sp macro="" textlink="">
      <xdr:nvSpPr>
        <xdr:cNvPr id="67" name="Oval 66"/>
        <xdr:cNvSpPr/>
      </xdr:nvSpPr>
      <xdr:spPr>
        <a:xfrm>
          <a:off x="285750" y="897255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endParaRPr lang="en-PH" sz="1100"/>
        </a:p>
      </xdr:txBody>
    </xdr:sp>
    <xdr:clientData/>
  </xdr:twoCellAnchor>
  <xdr:twoCellAnchor>
    <xdr:from>
      <xdr:col>21</xdr:col>
      <xdr:colOff>152400</xdr:colOff>
      <xdr:row>65</xdr:row>
      <xdr:rowOff>180975</xdr:rowOff>
    </xdr:from>
    <xdr:to>
      <xdr:col>44</xdr:col>
      <xdr:colOff>19050</xdr:colOff>
      <xdr:row>65</xdr:row>
      <xdr:rowOff>180975</xdr:rowOff>
    </xdr:to>
    <xdr:cxnSp macro="">
      <xdr:nvCxnSpPr>
        <xdr:cNvPr id="124" name="Straight Connector 123"/>
        <xdr:cNvCxnSpPr/>
      </xdr:nvCxnSpPr>
      <xdr:spPr>
        <a:xfrm>
          <a:off x="2714625" y="12696825"/>
          <a:ext cx="5514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66</xdr:row>
      <xdr:rowOff>219075</xdr:rowOff>
    </xdr:from>
    <xdr:to>
      <xdr:col>44</xdr:col>
      <xdr:colOff>9525</xdr:colOff>
      <xdr:row>66</xdr:row>
      <xdr:rowOff>219076</xdr:rowOff>
    </xdr:to>
    <xdr:cxnSp macro="">
      <xdr:nvCxnSpPr>
        <xdr:cNvPr id="125" name="Straight Connector 124"/>
        <xdr:cNvCxnSpPr/>
      </xdr:nvCxnSpPr>
      <xdr:spPr>
        <a:xfrm flipV="1">
          <a:off x="342900" y="12992100"/>
          <a:ext cx="787717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67</xdr:row>
      <xdr:rowOff>152400</xdr:rowOff>
    </xdr:from>
    <xdr:to>
      <xdr:col>44</xdr:col>
      <xdr:colOff>0</xdr:colOff>
      <xdr:row>67</xdr:row>
      <xdr:rowOff>152401</xdr:rowOff>
    </xdr:to>
    <xdr:cxnSp macro="">
      <xdr:nvCxnSpPr>
        <xdr:cNvPr id="128" name="Straight Connector 127"/>
        <xdr:cNvCxnSpPr/>
      </xdr:nvCxnSpPr>
      <xdr:spPr>
        <a:xfrm flipV="1">
          <a:off x="333375" y="14420850"/>
          <a:ext cx="787717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66675</xdr:colOff>
      <xdr:row>31</xdr:row>
      <xdr:rowOff>19050</xdr:rowOff>
    </xdr:from>
    <xdr:to>
      <xdr:col>23</xdr:col>
      <xdr:colOff>19050</xdr:colOff>
      <xdr:row>32</xdr:row>
      <xdr:rowOff>19050</xdr:rowOff>
    </xdr:to>
    <xdr:sp macro="" textlink="">
      <xdr:nvSpPr>
        <xdr:cNvPr id="229" name="TextBox 228"/>
        <xdr:cNvSpPr txBox="1"/>
      </xdr:nvSpPr>
      <xdr:spPr>
        <a:xfrm>
          <a:off x="2133600" y="8058150"/>
          <a:ext cx="6762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Disagree</a:t>
          </a:r>
        </a:p>
      </xdr:txBody>
    </xdr:sp>
    <xdr:clientData/>
  </xdr:twoCellAnchor>
  <xdr:twoCellAnchor>
    <xdr:from>
      <xdr:col>26</xdr:col>
      <xdr:colOff>0</xdr:colOff>
      <xdr:row>31</xdr:row>
      <xdr:rowOff>9524</xdr:rowOff>
    </xdr:from>
    <xdr:to>
      <xdr:col>32</xdr:col>
      <xdr:colOff>333375</xdr:colOff>
      <xdr:row>32</xdr:row>
      <xdr:rowOff>19050</xdr:rowOff>
    </xdr:to>
    <xdr:sp macro="" textlink="">
      <xdr:nvSpPr>
        <xdr:cNvPr id="230" name="TextBox 229"/>
        <xdr:cNvSpPr txBox="1"/>
      </xdr:nvSpPr>
      <xdr:spPr>
        <a:xfrm>
          <a:off x="3314700" y="8048624"/>
          <a:ext cx="1685925" cy="266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Neither Agree</a:t>
          </a:r>
          <a:r>
            <a:rPr lang="en-PH" sz="1000" i="1" baseline="0">
              <a:latin typeface="Times New Roman" panose="02020603050405020304" pitchFamily="18" charset="0"/>
              <a:cs typeface="Times New Roman" panose="02020603050405020304" pitchFamily="18" charset="0"/>
            </a:rPr>
            <a:t> or Disagree</a:t>
          </a:r>
          <a:endParaRPr lang="en-PH" sz="1000" i="1">
            <a:latin typeface="Times New Roman" panose="02020603050405020304" pitchFamily="18" charset="0"/>
            <a:cs typeface="Times New Roman" panose="02020603050405020304" pitchFamily="18" charset="0"/>
          </a:endParaRPr>
        </a:p>
      </xdr:txBody>
    </xdr:sp>
    <xdr:clientData/>
  </xdr:twoCellAnchor>
  <xdr:twoCellAnchor>
    <xdr:from>
      <xdr:col>32</xdr:col>
      <xdr:colOff>771525</xdr:colOff>
      <xdr:row>31</xdr:row>
      <xdr:rowOff>19049</xdr:rowOff>
    </xdr:from>
    <xdr:to>
      <xdr:col>32</xdr:col>
      <xdr:colOff>1514475</xdr:colOff>
      <xdr:row>31</xdr:row>
      <xdr:rowOff>257174</xdr:rowOff>
    </xdr:to>
    <xdr:sp macro="" textlink="">
      <xdr:nvSpPr>
        <xdr:cNvPr id="231" name="TextBox 230"/>
        <xdr:cNvSpPr txBox="1"/>
      </xdr:nvSpPr>
      <xdr:spPr>
        <a:xfrm>
          <a:off x="5438775" y="8058149"/>
          <a:ext cx="7429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Agree</a:t>
          </a:r>
        </a:p>
      </xdr:txBody>
    </xdr:sp>
    <xdr:clientData/>
  </xdr:twoCellAnchor>
  <xdr:twoCellAnchor>
    <xdr:from>
      <xdr:col>2</xdr:col>
      <xdr:colOff>152400</xdr:colOff>
      <xdr:row>31</xdr:row>
      <xdr:rowOff>9525</xdr:rowOff>
    </xdr:from>
    <xdr:to>
      <xdr:col>11</xdr:col>
      <xdr:colOff>152400</xdr:colOff>
      <xdr:row>32</xdr:row>
      <xdr:rowOff>9525</xdr:rowOff>
    </xdr:to>
    <xdr:sp macro="" textlink="">
      <xdr:nvSpPr>
        <xdr:cNvPr id="232" name="TextBox 231"/>
        <xdr:cNvSpPr txBox="1"/>
      </xdr:nvSpPr>
      <xdr:spPr>
        <a:xfrm>
          <a:off x="485775" y="8048625"/>
          <a:ext cx="10858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StronglyDisagree</a:t>
          </a:r>
        </a:p>
      </xdr:txBody>
    </xdr:sp>
    <xdr:clientData/>
  </xdr:twoCellAnchor>
  <xdr:twoCellAnchor>
    <xdr:from>
      <xdr:col>34</xdr:col>
      <xdr:colOff>114300</xdr:colOff>
      <xdr:row>31</xdr:row>
      <xdr:rowOff>19050</xdr:rowOff>
    </xdr:from>
    <xdr:to>
      <xdr:col>42</xdr:col>
      <xdr:colOff>114300</xdr:colOff>
      <xdr:row>32</xdr:row>
      <xdr:rowOff>0</xdr:rowOff>
    </xdr:to>
    <xdr:sp macro="" textlink="">
      <xdr:nvSpPr>
        <xdr:cNvPr id="233" name="TextBox 232"/>
        <xdr:cNvSpPr txBox="1"/>
      </xdr:nvSpPr>
      <xdr:spPr>
        <a:xfrm>
          <a:off x="6829425" y="8058150"/>
          <a:ext cx="10858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Strongly</a:t>
          </a:r>
          <a:r>
            <a:rPr lang="en-PH" sz="1000" i="1" baseline="0">
              <a:latin typeface="Times New Roman" panose="02020603050405020304" pitchFamily="18" charset="0"/>
              <a:cs typeface="Times New Roman" panose="02020603050405020304" pitchFamily="18" charset="0"/>
            </a:rPr>
            <a:t> </a:t>
          </a:r>
          <a:r>
            <a:rPr lang="en-PH" sz="1000" i="1">
              <a:latin typeface="Times New Roman" panose="02020603050405020304" pitchFamily="18" charset="0"/>
              <a:cs typeface="Times New Roman" panose="02020603050405020304" pitchFamily="18" charset="0"/>
            </a:rPr>
            <a:t>Agree</a:t>
          </a:r>
        </a:p>
      </xdr:txBody>
    </xdr:sp>
    <xdr:clientData/>
  </xdr:twoCellAnchor>
  <xdr:twoCellAnchor>
    <xdr:from>
      <xdr:col>7</xdr:col>
      <xdr:colOff>123825</xdr:colOff>
      <xdr:row>44</xdr:row>
      <xdr:rowOff>38100</xdr:rowOff>
    </xdr:from>
    <xdr:to>
      <xdr:col>8</xdr:col>
      <xdr:colOff>133350</xdr:colOff>
      <xdr:row>44</xdr:row>
      <xdr:rowOff>228600</xdr:rowOff>
    </xdr:to>
    <xdr:sp macro="" textlink="">
      <xdr:nvSpPr>
        <xdr:cNvPr id="234" name="Oval 233"/>
        <xdr:cNvSpPr/>
      </xdr:nvSpPr>
      <xdr:spPr>
        <a:xfrm>
          <a:off x="942975" y="782002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1</a:t>
          </a:r>
        </a:p>
      </xdr:txBody>
    </xdr:sp>
    <xdr:clientData/>
  </xdr:twoCellAnchor>
  <xdr:twoCellAnchor>
    <xdr:from>
      <xdr:col>19</xdr:col>
      <xdr:colOff>95250</xdr:colOff>
      <xdr:row>44</xdr:row>
      <xdr:rowOff>38100</xdr:rowOff>
    </xdr:from>
    <xdr:to>
      <xdr:col>21</xdr:col>
      <xdr:colOff>28575</xdr:colOff>
      <xdr:row>44</xdr:row>
      <xdr:rowOff>228600</xdr:rowOff>
    </xdr:to>
    <xdr:sp macro="" textlink="">
      <xdr:nvSpPr>
        <xdr:cNvPr id="235" name="Oval 234"/>
        <xdr:cNvSpPr/>
      </xdr:nvSpPr>
      <xdr:spPr>
        <a:xfrm>
          <a:off x="2409825" y="782002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2</a:t>
          </a:r>
        </a:p>
      </xdr:txBody>
    </xdr:sp>
    <xdr:clientData/>
  </xdr:twoCellAnchor>
  <xdr:twoCellAnchor>
    <xdr:from>
      <xdr:col>29</xdr:col>
      <xdr:colOff>85725</xdr:colOff>
      <xdr:row>44</xdr:row>
      <xdr:rowOff>28575</xdr:rowOff>
    </xdr:from>
    <xdr:to>
      <xdr:col>30</xdr:col>
      <xdr:colOff>9525</xdr:colOff>
      <xdr:row>44</xdr:row>
      <xdr:rowOff>219075</xdr:rowOff>
    </xdr:to>
    <xdr:sp macro="" textlink="">
      <xdr:nvSpPr>
        <xdr:cNvPr id="236" name="Oval 235"/>
        <xdr:cNvSpPr/>
      </xdr:nvSpPr>
      <xdr:spPr>
        <a:xfrm>
          <a:off x="4067175" y="781050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3</a:t>
          </a:r>
        </a:p>
      </xdr:txBody>
    </xdr:sp>
    <xdr:clientData/>
  </xdr:twoCellAnchor>
  <xdr:twoCellAnchor>
    <xdr:from>
      <xdr:col>32</xdr:col>
      <xdr:colOff>1038225</xdr:colOff>
      <xdr:row>44</xdr:row>
      <xdr:rowOff>28575</xdr:rowOff>
    </xdr:from>
    <xdr:to>
      <xdr:col>32</xdr:col>
      <xdr:colOff>1219200</xdr:colOff>
      <xdr:row>44</xdr:row>
      <xdr:rowOff>219075</xdr:rowOff>
    </xdr:to>
    <xdr:sp macro="" textlink="">
      <xdr:nvSpPr>
        <xdr:cNvPr id="237" name="Oval 236"/>
        <xdr:cNvSpPr/>
      </xdr:nvSpPr>
      <xdr:spPr>
        <a:xfrm>
          <a:off x="5705475" y="781050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4</a:t>
          </a:r>
        </a:p>
      </xdr:txBody>
    </xdr:sp>
    <xdr:clientData/>
  </xdr:twoCellAnchor>
  <xdr:twoCellAnchor>
    <xdr:from>
      <xdr:col>36</xdr:col>
      <xdr:colOff>190500</xdr:colOff>
      <xdr:row>44</xdr:row>
      <xdr:rowOff>28575</xdr:rowOff>
    </xdr:from>
    <xdr:to>
      <xdr:col>38</xdr:col>
      <xdr:colOff>47625</xdr:colOff>
      <xdr:row>44</xdr:row>
      <xdr:rowOff>219075</xdr:rowOff>
    </xdr:to>
    <xdr:sp macro="" textlink="">
      <xdr:nvSpPr>
        <xdr:cNvPr id="238" name="Oval 237"/>
        <xdr:cNvSpPr/>
      </xdr:nvSpPr>
      <xdr:spPr>
        <a:xfrm>
          <a:off x="7191375" y="781050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5</a:t>
          </a:r>
        </a:p>
      </xdr:txBody>
    </xdr:sp>
    <xdr:clientData/>
  </xdr:twoCellAnchor>
  <xdr:twoCellAnchor>
    <xdr:from>
      <xdr:col>17</xdr:col>
      <xdr:colOff>66675</xdr:colOff>
      <xdr:row>45</xdr:row>
      <xdr:rowOff>19050</xdr:rowOff>
    </xdr:from>
    <xdr:to>
      <xdr:col>23</xdr:col>
      <xdr:colOff>19050</xdr:colOff>
      <xdr:row>46</xdr:row>
      <xdr:rowOff>19050</xdr:rowOff>
    </xdr:to>
    <xdr:sp macro="" textlink="">
      <xdr:nvSpPr>
        <xdr:cNvPr id="239" name="TextBox 238"/>
        <xdr:cNvSpPr txBox="1"/>
      </xdr:nvSpPr>
      <xdr:spPr>
        <a:xfrm>
          <a:off x="2133600" y="8058150"/>
          <a:ext cx="6762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Disagree</a:t>
          </a:r>
        </a:p>
      </xdr:txBody>
    </xdr:sp>
    <xdr:clientData/>
  </xdr:twoCellAnchor>
  <xdr:twoCellAnchor>
    <xdr:from>
      <xdr:col>26</xdr:col>
      <xdr:colOff>0</xdr:colOff>
      <xdr:row>45</xdr:row>
      <xdr:rowOff>9524</xdr:rowOff>
    </xdr:from>
    <xdr:to>
      <xdr:col>32</xdr:col>
      <xdr:colOff>333375</xdr:colOff>
      <xdr:row>46</xdr:row>
      <xdr:rowOff>19050</xdr:rowOff>
    </xdr:to>
    <xdr:sp macro="" textlink="">
      <xdr:nvSpPr>
        <xdr:cNvPr id="240" name="TextBox 239"/>
        <xdr:cNvSpPr txBox="1"/>
      </xdr:nvSpPr>
      <xdr:spPr>
        <a:xfrm>
          <a:off x="3314700" y="8048624"/>
          <a:ext cx="1685925" cy="266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Neither Agree</a:t>
          </a:r>
          <a:r>
            <a:rPr lang="en-PH" sz="1000" i="1" baseline="0">
              <a:latin typeface="Times New Roman" panose="02020603050405020304" pitchFamily="18" charset="0"/>
              <a:cs typeface="Times New Roman" panose="02020603050405020304" pitchFamily="18" charset="0"/>
            </a:rPr>
            <a:t> or Disagree</a:t>
          </a:r>
          <a:endParaRPr lang="en-PH" sz="1000" i="1">
            <a:latin typeface="Times New Roman" panose="02020603050405020304" pitchFamily="18" charset="0"/>
            <a:cs typeface="Times New Roman" panose="02020603050405020304" pitchFamily="18" charset="0"/>
          </a:endParaRPr>
        </a:p>
      </xdr:txBody>
    </xdr:sp>
    <xdr:clientData/>
  </xdr:twoCellAnchor>
  <xdr:twoCellAnchor>
    <xdr:from>
      <xdr:col>32</xdr:col>
      <xdr:colOff>771525</xdr:colOff>
      <xdr:row>45</xdr:row>
      <xdr:rowOff>19049</xdr:rowOff>
    </xdr:from>
    <xdr:to>
      <xdr:col>32</xdr:col>
      <xdr:colOff>1514475</xdr:colOff>
      <xdr:row>45</xdr:row>
      <xdr:rowOff>257174</xdr:rowOff>
    </xdr:to>
    <xdr:sp macro="" textlink="">
      <xdr:nvSpPr>
        <xdr:cNvPr id="241" name="TextBox 240"/>
        <xdr:cNvSpPr txBox="1"/>
      </xdr:nvSpPr>
      <xdr:spPr>
        <a:xfrm>
          <a:off x="5438775" y="8058149"/>
          <a:ext cx="7429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Agree</a:t>
          </a:r>
        </a:p>
      </xdr:txBody>
    </xdr:sp>
    <xdr:clientData/>
  </xdr:twoCellAnchor>
  <xdr:twoCellAnchor>
    <xdr:from>
      <xdr:col>2</xdr:col>
      <xdr:colOff>152400</xdr:colOff>
      <xdr:row>45</xdr:row>
      <xdr:rowOff>9525</xdr:rowOff>
    </xdr:from>
    <xdr:to>
      <xdr:col>11</xdr:col>
      <xdr:colOff>152400</xdr:colOff>
      <xdr:row>46</xdr:row>
      <xdr:rowOff>9525</xdr:rowOff>
    </xdr:to>
    <xdr:sp macro="" textlink="">
      <xdr:nvSpPr>
        <xdr:cNvPr id="242" name="TextBox 241"/>
        <xdr:cNvSpPr txBox="1"/>
      </xdr:nvSpPr>
      <xdr:spPr>
        <a:xfrm>
          <a:off x="485775" y="8048625"/>
          <a:ext cx="10858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StronglyDisagree</a:t>
          </a:r>
        </a:p>
      </xdr:txBody>
    </xdr:sp>
    <xdr:clientData/>
  </xdr:twoCellAnchor>
  <xdr:twoCellAnchor>
    <xdr:from>
      <xdr:col>34</xdr:col>
      <xdr:colOff>114300</xdr:colOff>
      <xdr:row>45</xdr:row>
      <xdr:rowOff>19050</xdr:rowOff>
    </xdr:from>
    <xdr:to>
      <xdr:col>42</xdr:col>
      <xdr:colOff>114300</xdr:colOff>
      <xdr:row>46</xdr:row>
      <xdr:rowOff>0</xdr:rowOff>
    </xdr:to>
    <xdr:sp macro="" textlink="">
      <xdr:nvSpPr>
        <xdr:cNvPr id="243" name="TextBox 242"/>
        <xdr:cNvSpPr txBox="1"/>
      </xdr:nvSpPr>
      <xdr:spPr>
        <a:xfrm>
          <a:off x="6829425" y="8058150"/>
          <a:ext cx="10858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Strongly</a:t>
          </a:r>
          <a:r>
            <a:rPr lang="en-PH" sz="1000" i="1" baseline="0">
              <a:latin typeface="Times New Roman" panose="02020603050405020304" pitchFamily="18" charset="0"/>
              <a:cs typeface="Times New Roman" panose="02020603050405020304" pitchFamily="18" charset="0"/>
            </a:rPr>
            <a:t> </a:t>
          </a:r>
          <a:r>
            <a:rPr lang="en-PH" sz="1000" i="1">
              <a:latin typeface="Times New Roman" panose="02020603050405020304" pitchFamily="18" charset="0"/>
              <a:cs typeface="Times New Roman" panose="02020603050405020304" pitchFamily="18" charset="0"/>
            </a:rPr>
            <a:t>Agree</a:t>
          </a:r>
        </a:p>
      </xdr:txBody>
    </xdr:sp>
    <xdr:clientData/>
  </xdr:twoCellAnchor>
  <xdr:twoCellAnchor>
    <xdr:from>
      <xdr:col>7</xdr:col>
      <xdr:colOff>123825</xdr:colOff>
      <xdr:row>51</xdr:row>
      <xdr:rowOff>38100</xdr:rowOff>
    </xdr:from>
    <xdr:to>
      <xdr:col>8</xdr:col>
      <xdr:colOff>133350</xdr:colOff>
      <xdr:row>51</xdr:row>
      <xdr:rowOff>228600</xdr:rowOff>
    </xdr:to>
    <xdr:sp macro="" textlink="">
      <xdr:nvSpPr>
        <xdr:cNvPr id="244" name="Oval 243"/>
        <xdr:cNvSpPr/>
      </xdr:nvSpPr>
      <xdr:spPr>
        <a:xfrm>
          <a:off x="942975" y="1012507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1</a:t>
          </a:r>
        </a:p>
      </xdr:txBody>
    </xdr:sp>
    <xdr:clientData/>
  </xdr:twoCellAnchor>
  <xdr:twoCellAnchor>
    <xdr:from>
      <xdr:col>19</xdr:col>
      <xdr:colOff>95250</xdr:colOff>
      <xdr:row>51</xdr:row>
      <xdr:rowOff>38100</xdr:rowOff>
    </xdr:from>
    <xdr:to>
      <xdr:col>21</xdr:col>
      <xdr:colOff>28575</xdr:colOff>
      <xdr:row>51</xdr:row>
      <xdr:rowOff>228600</xdr:rowOff>
    </xdr:to>
    <xdr:sp macro="" textlink="">
      <xdr:nvSpPr>
        <xdr:cNvPr id="245" name="Oval 244"/>
        <xdr:cNvSpPr/>
      </xdr:nvSpPr>
      <xdr:spPr>
        <a:xfrm>
          <a:off x="2409825" y="1012507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2</a:t>
          </a:r>
        </a:p>
      </xdr:txBody>
    </xdr:sp>
    <xdr:clientData/>
  </xdr:twoCellAnchor>
  <xdr:twoCellAnchor>
    <xdr:from>
      <xdr:col>29</xdr:col>
      <xdr:colOff>85725</xdr:colOff>
      <xdr:row>51</xdr:row>
      <xdr:rowOff>28575</xdr:rowOff>
    </xdr:from>
    <xdr:to>
      <xdr:col>30</xdr:col>
      <xdr:colOff>9525</xdr:colOff>
      <xdr:row>51</xdr:row>
      <xdr:rowOff>219075</xdr:rowOff>
    </xdr:to>
    <xdr:sp macro="" textlink="">
      <xdr:nvSpPr>
        <xdr:cNvPr id="246" name="Oval 245"/>
        <xdr:cNvSpPr/>
      </xdr:nvSpPr>
      <xdr:spPr>
        <a:xfrm>
          <a:off x="4067175" y="1011555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3</a:t>
          </a:r>
        </a:p>
      </xdr:txBody>
    </xdr:sp>
    <xdr:clientData/>
  </xdr:twoCellAnchor>
  <xdr:twoCellAnchor>
    <xdr:from>
      <xdr:col>32</xdr:col>
      <xdr:colOff>1038225</xdr:colOff>
      <xdr:row>51</xdr:row>
      <xdr:rowOff>28575</xdr:rowOff>
    </xdr:from>
    <xdr:to>
      <xdr:col>32</xdr:col>
      <xdr:colOff>1219200</xdr:colOff>
      <xdr:row>51</xdr:row>
      <xdr:rowOff>219075</xdr:rowOff>
    </xdr:to>
    <xdr:sp macro="" textlink="">
      <xdr:nvSpPr>
        <xdr:cNvPr id="247" name="Oval 246"/>
        <xdr:cNvSpPr/>
      </xdr:nvSpPr>
      <xdr:spPr>
        <a:xfrm>
          <a:off x="5705475" y="1011555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4</a:t>
          </a:r>
        </a:p>
      </xdr:txBody>
    </xdr:sp>
    <xdr:clientData/>
  </xdr:twoCellAnchor>
  <xdr:twoCellAnchor>
    <xdr:from>
      <xdr:col>36</xdr:col>
      <xdr:colOff>190500</xdr:colOff>
      <xdr:row>51</xdr:row>
      <xdr:rowOff>28575</xdr:rowOff>
    </xdr:from>
    <xdr:to>
      <xdr:col>38</xdr:col>
      <xdr:colOff>47625</xdr:colOff>
      <xdr:row>51</xdr:row>
      <xdr:rowOff>219075</xdr:rowOff>
    </xdr:to>
    <xdr:sp macro="" textlink="">
      <xdr:nvSpPr>
        <xdr:cNvPr id="248" name="Oval 247"/>
        <xdr:cNvSpPr/>
      </xdr:nvSpPr>
      <xdr:spPr>
        <a:xfrm>
          <a:off x="7191375" y="1011555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5</a:t>
          </a:r>
        </a:p>
      </xdr:txBody>
    </xdr:sp>
    <xdr:clientData/>
  </xdr:twoCellAnchor>
  <xdr:twoCellAnchor>
    <xdr:from>
      <xdr:col>17</xdr:col>
      <xdr:colOff>66675</xdr:colOff>
      <xdr:row>52</xdr:row>
      <xdr:rowOff>19050</xdr:rowOff>
    </xdr:from>
    <xdr:to>
      <xdr:col>23</xdr:col>
      <xdr:colOff>19050</xdr:colOff>
      <xdr:row>53</xdr:row>
      <xdr:rowOff>19050</xdr:rowOff>
    </xdr:to>
    <xdr:sp macro="" textlink="">
      <xdr:nvSpPr>
        <xdr:cNvPr id="249" name="TextBox 248"/>
        <xdr:cNvSpPr txBox="1"/>
      </xdr:nvSpPr>
      <xdr:spPr>
        <a:xfrm>
          <a:off x="2133600" y="10363200"/>
          <a:ext cx="6762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Disagree</a:t>
          </a:r>
        </a:p>
      </xdr:txBody>
    </xdr:sp>
    <xdr:clientData/>
  </xdr:twoCellAnchor>
  <xdr:twoCellAnchor>
    <xdr:from>
      <xdr:col>26</xdr:col>
      <xdr:colOff>0</xdr:colOff>
      <xdr:row>52</xdr:row>
      <xdr:rowOff>9524</xdr:rowOff>
    </xdr:from>
    <xdr:to>
      <xdr:col>32</xdr:col>
      <xdr:colOff>333375</xdr:colOff>
      <xdr:row>53</xdr:row>
      <xdr:rowOff>19050</xdr:rowOff>
    </xdr:to>
    <xdr:sp macro="" textlink="">
      <xdr:nvSpPr>
        <xdr:cNvPr id="250" name="TextBox 249"/>
        <xdr:cNvSpPr txBox="1"/>
      </xdr:nvSpPr>
      <xdr:spPr>
        <a:xfrm>
          <a:off x="3314700" y="10353674"/>
          <a:ext cx="1685925" cy="266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Neither Agree</a:t>
          </a:r>
          <a:r>
            <a:rPr lang="en-PH" sz="1000" i="1" baseline="0">
              <a:latin typeface="Times New Roman" panose="02020603050405020304" pitchFamily="18" charset="0"/>
              <a:cs typeface="Times New Roman" panose="02020603050405020304" pitchFamily="18" charset="0"/>
            </a:rPr>
            <a:t> or Disagree</a:t>
          </a:r>
          <a:endParaRPr lang="en-PH" sz="1000" i="1">
            <a:latin typeface="Times New Roman" panose="02020603050405020304" pitchFamily="18" charset="0"/>
            <a:cs typeface="Times New Roman" panose="02020603050405020304" pitchFamily="18" charset="0"/>
          </a:endParaRPr>
        </a:p>
      </xdr:txBody>
    </xdr:sp>
    <xdr:clientData/>
  </xdr:twoCellAnchor>
  <xdr:twoCellAnchor>
    <xdr:from>
      <xdr:col>32</xdr:col>
      <xdr:colOff>771525</xdr:colOff>
      <xdr:row>52</xdr:row>
      <xdr:rowOff>19049</xdr:rowOff>
    </xdr:from>
    <xdr:to>
      <xdr:col>32</xdr:col>
      <xdr:colOff>1514475</xdr:colOff>
      <xdr:row>52</xdr:row>
      <xdr:rowOff>257174</xdr:rowOff>
    </xdr:to>
    <xdr:sp macro="" textlink="">
      <xdr:nvSpPr>
        <xdr:cNvPr id="251" name="TextBox 250"/>
        <xdr:cNvSpPr txBox="1"/>
      </xdr:nvSpPr>
      <xdr:spPr>
        <a:xfrm>
          <a:off x="5438775" y="10363199"/>
          <a:ext cx="7429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Agree</a:t>
          </a:r>
        </a:p>
      </xdr:txBody>
    </xdr:sp>
    <xdr:clientData/>
  </xdr:twoCellAnchor>
  <xdr:twoCellAnchor>
    <xdr:from>
      <xdr:col>2</xdr:col>
      <xdr:colOff>152400</xdr:colOff>
      <xdr:row>52</xdr:row>
      <xdr:rowOff>9525</xdr:rowOff>
    </xdr:from>
    <xdr:to>
      <xdr:col>11</xdr:col>
      <xdr:colOff>152400</xdr:colOff>
      <xdr:row>53</xdr:row>
      <xdr:rowOff>9525</xdr:rowOff>
    </xdr:to>
    <xdr:sp macro="" textlink="">
      <xdr:nvSpPr>
        <xdr:cNvPr id="252" name="TextBox 251"/>
        <xdr:cNvSpPr txBox="1"/>
      </xdr:nvSpPr>
      <xdr:spPr>
        <a:xfrm>
          <a:off x="485775" y="10353675"/>
          <a:ext cx="10858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StronglyDisagree</a:t>
          </a:r>
        </a:p>
      </xdr:txBody>
    </xdr:sp>
    <xdr:clientData/>
  </xdr:twoCellAnchor>
  <xdr:twoCellAnchor>
    <xdr:from>
      <xdr:col>34</xdr:col>
      <xdr:colOff>114300</xdr:colOff>
      <xdr:row>52</xdr:row>
      <xdr:rowOff>19050</xdr:rowOff>
    </xdr:from>
    <xdr:to>
      <xdr:col>42</xdr:col>
      <xdr:colOff>114300</xdr:colOff>
      <xdr:row>53</xdr:row>
      <xdr:rowOff>0</xdr:rowOff>
    </xdr:to>
    <xdr:sp macro="" textlink="">
      <xdr:nvSpPr>
        <xdr:cNvPr id="253" name="TextBox 252"/>
        <xdr:cNvSpPr txBox="1"/>
      </xdr:nvSpPr>
      <xdr:spPr>
        <a:xfrm>
          <a:off x="6829425" y="10363200"/>
          <a:ext cx="10858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Strongly</a:t>
          </a:r>
          <a:r>
            <a:rPr lang="en-PH" sz="1000" i="1" baseline="0">
              <a:latin typeface="Times New Roman" panose="02020603050405020304" pitchFamily="18" charset="0"/>
              <a:cs typeface="Times New Roman" panose="02020603050405020304" pitchFamily="18" charset="0"/>
            </a:rPr>
            <a:t> </a:t>
          </a:r>
          <a:r>
            <a:rPr lang="en-PH" sz="1000" i="1">
              <a:latin typeface="Times New Roman" panose="02020603050405020304" pitchFamily="18" charset="0"/>
              <a:cs typeface="Times New Roman" panose="02020603050405020304" pitchFamily="18" charset="0"/>
            </a:rPr>
            <a:t>Agree</a:t>
          </a:r>
        </a:p>
      </xdr:txBody>
    </xdr:sp>
    <xdr:clientData/>
  </xdr:twoCellAnchor>
  <xdr:twoCellAnchor>
    <xdr:from>
      <xdr:col>7</xdr:col>
      <xdr:colOff>123825</xdr:colOff>
      <xdr:row>58</xdr:row>
      <xdr:rowOff>38100</xdr:rowOff>
    </xdr:from>
    <xdr:to>
      <xdr:col>8</xdr:col>
      <xdr:colOff>133350</xdr:colOff>
      <xdr:row>58</xdr:row>
      <xdr:rowOff>228600</xdr:rowOff>
    </xdr:to>
    <xdr:sp macro="" textlink="">
      <xdr:nvSpPr>
        <xdr:cNvPr id="254" name="Oval 253"/>
        <xdr:cNvSpPr/>
      </xdr:nvSpPr>
      <xdr:spPr>
        <a:xfrm>
          <a:off x="942975" y="1012507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1</a:t>
          </a:r>
        </a:p>
      </xdr:txBody>
    </xdr:sp>
    <xdr:clientData/>
  </xdr:twoCellAnchor>
  <xdr:twoCellAnchor>
    <xdr:from>
      <xdr:col>19</xdr:col>
      <xdr:colOff>95250</xdr:colOff>
      <xdr:row>58</xdr:row>
      <xdr:rowOff>38100</xdr:rowOff>
    </xdr:from>
    <xdr:to>
      <xdr:col>21</xdr:col>
      <xdr:colOff>28575</xdr:colOff>
      <xdr:row>58</xdr:row>
      <xdr:rowOff>228600</xdr:rowOff>
    </xdr:to>
    <xdr:sp macro="" textlink="">
      <xdr:nvSpPr>
        <xdr:cNvPr id="255" name="Oval 254"/>
        <xdr:cNvSpPr/>
      </xdr:nvSpPr>
      <xdr:spPr>
        <a:xfrm>
          <a:off x="2409825" y="10125075"/>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2</a:t>
          </a:r>
        </a:p>
      </xdr:txBody>
    </xdr:sp>
    <xdr:clientData/>
  </xdr:twoCellAnchor>
  <xdr:twoCellAnchor>
    <xdr:from>
      <xdr:col>29</xdr:col>
      <xdr:colOff>85725</xdr:colOff>
      <xdr:row>58</xdr:row>
      <xdr:rowOff>28575</xdr:rowOff>
    </xdr:from>
    <xdr:to>
      <xdr:col>30</xdr:col>
      <xdr:colOff>9525</xdr:colOff>
      <xdr:row>58</xdr:row>
      <xdr:rowOff>219075</xdr:rowOff>
    </xdr:to>
    <xdr:sp macro="" textlink="">
      <xdr:nvSpPr>
        <xdr:cNvPr id="256" name="Oval 255"/>
        <xdr:cNvSpPr/>
      </xdr:nvSpPr>
      <xdr:spPr>
        <a:xfrm>
          <a:off x="4067175" y="1011555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3</a:t>
          </a:r>
        </a:p>
      </xdr:txBody>
    </xdr:sp>
    <xdr:clientData/>
  </xdr:twoCellAnchor>
  <xdr:twoCellAnchor>
    <xdr:from>
      <xdr:col>32</xdr:col>
      <xdr:colOff>1038225</xdr:colOff>
      <xdr:row>58</xdr:row>
      <xdr:rowOff>28575</xdr:rowOff>
    </xdr:from>
    <xdr:to>
      <xdr:col>32</xdr:col>
      <xdr:colOff>1219200</xdr:colOff>
      <xdr:row>58</xdr:row>
      <xdr:rowOff>219075</xdr:rowOff>
    </xdr:to>
    <xdr:sp macro="" textlink="">
      <xdr:nvSpPr>
        <xdr:cNvPr id="257" name="Oval 256"/>
        <xdr:cNvSpPr/>
      </xdr:nvSpPr>
      <xdr:spPr>
        <a:xfrm>
          <a:off x="5705475" y="1011555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4</a:t>
          </a:r>
        </a:p>
      </xdr:txBody>
    </xdr:sp>
    <xdr:clientData/>
  </xdr:twoCellAnchor>
  <xdr:twoCellAnchor>
    <xdr:from>
      <xdr:col>36</xdr:col>
      <xdr:colOff>190500</xdr:colOff>
      <xdr:row>58</xdr:row>
      <xdr:rowOff>28575</xdr:rowOff>
    </xdr:from>
    <xdr:to>
      <xdr:col>38</xdr:col>
      <xdr:colOff>47625</xdr:colOff>
      <xdr:row>58</xdr:row>
      <xdr:rowOff>219075</xdr:rowOff>
    </xdr:to>
    <xdr:sp macro="" textlink="">
      <xdr:nvSpPr>
        <xdr:cNvPr id="258" name="Oval 257"/>
        <xdr:cNvSpPr/>
      </xdr:nvSpPr>
      <xdr:spPr>
        <a:xfrm>
          <a:off x="7191375" y="10115550"/>
          <a:ext cx="180975" cy="190500"/>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r>
            <a:rPr lang="en-PH" sz="1100"/>
            <a:t>5</a:t>
          </a:r>
        </a:p>
      </xdr:txBody>
    </xdr:sp>
    <xdr:clientData/>
  </xdr:twoCellAnchor>
  <xdr:twoCellAnchor>
    <xdr:from>
      <xdr:col>17</xdr:col>
      <xdr:colOff>66675</xdr:colOff>
      <xdr:row>59</xdr:row>
      <xdr:rowOff>19050</xdr:rowOff>
    </xdr:from>
    <xdr:to>
      <xdr:col>23</xdr:col>
      <xdr:colOff>19050</xdr:colOff>
      <xdr:row>60</xdr:row>
      <xdr:rowOff>19050</xdr:rowOff>
    </xdr:to>
    <xdr:sp macro="" textlink="">
      <xdr:nvSpPr>
        <xdr:cNvPr id="259" name="TextBox 258"/>
        <xdr:cNvSpPr txBox="1"/>
      </xdr:nvSpPr>
      <xdr:spPr>
        <a:xfrm>
          <a:off x="2133600" y="10363200"/>
          <a:ext cx="6762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Disagree</a:t>
          </a:r>
        </a:p>
      </xdr:txBody>
    </xdr:sp>
    <xdr:clientData/>
  </xdr:twoCellAnchor>
  <xdr:twoCellAnchor>
    <xdr:from>
      <xdr:col>26</xdr:col>
      <xdr:colOff>0</xdr:colOff>
      <xdr:row>59</xdr:row>
      <xdr:rowOff>9524</xdr:rowOff>
    </xdr:from>
    <xdr:to>
      <xdr:col>32</xdr:col>
      <xdr:colOff>333375</xdr:colOff>
      <xdr:row>60</xdr:row>
      <xdr:rowOff>19050</xdr:rowOff>
    </xdr:to>
    <xdr:sp macro="" textlink="">
      <xdr:nvSpPr>
        <xdr:cNvPr id="260" name="TextBox 259"/>
        <xdr:cNvSpPr txBox="1"/>
      </xdr:nvSpPr>
      <xdr:spPr>
        <a:xfrm>
          <a:off x="3314700" y="10353674"/>
          <a:ext cx="1685925" cy="266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Neither Agree</a:t>
          </a:r>
          <a:r>
            <a:rPr lang="en-PH" sz="1000" i="1" baseline="0">
              <a:latin typeface="Times New Roman" panose="02020603050405020304" pitchFamily="18" charset="0"/>
              <a:cs typeface="Times New Roman" panose="02020603050405020304" pitchFamily="18" charset="0"/>
            </a:rPr>
            <a:t> or Disagree</a:t>
          </a:r>
          <a:endParaRPr lang="en-PH" sz="1000" i="1">
            <a:latin typeface="Times New Roman" panose="02020603050405020304" pitchFamily="18" charset="0"/>
            <a:cs typeface="Times New Roman" panose="02020603050405020304" pitchFamily="18" charset="0"/>
          </a:endParaRPr>
        </a:p>
      </xdr:txBody>
    </xdr:sp>
    <xdr:clientData/>
  </xdr:twoCellAnchor>
  <xdr:twoCellAnchor>
    <xdr:from>
      <xdr:col>32</xdr:col>
      <xdr:colOff>771525</xdr:colOff>
      <xdr:row>59</xdr:row>
      <xdr:rowOff>19049</xdr:rowOff>
    </xdr:from>
    <xdr:to>
      <xdr:col>32</xdr:col>
      <xdr:colOff>1514475</xdr:colOff>
      <xdr:row>59</xdr:row>
      <xdr:rowOff>257174</xdr:rowOff>
    </xdr:to>
    <xdr:sp macro="" textlink="">
      <xdr:nvSpPr>
        <xdr:cNvPr id="261" name="TextBox 260"/>
        <xdr:cNvSpPr txBox="1"/>
      </xdr:nvSpPr>
      <xdr:spPr>
        <a:xfrm>
          <a:off x="5438775" y="10363199"/>
          <a:ext cx="7429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Agree</a:t>
          </a:r>
        </a:p>
      </xdr:txBody>
    </xdr:sp>
    <xdr:clientData/>
  </xdr:twoCellAnchor>
  <xdr:twoCellAnchor>
    <xdr:from>
      <xdr:col>2</xdr:col>
      <xdr:colOff>152400</xdr:colOff>
      <xdr:row>59</xdr:row>
      <xdr:rowOff>9525</xdr:rowOff>
    </xdr:from>
    <xdr:to>
      <xdr:col>11</xdr:col>
      <xdr:colOff>152400</xdr:colOff>
      <xdr:row>60</xdr:row>
      <xdr:rowOff>9525</xdr:rowOff>
    </xdr:to>
    <xdr:sp macro="" textlink="">
      <xdr:nvSpPr>
        <xdr:cNvPr id="262" name="TextBox 261"/>
        <xdr:cNvSpPr txBox="1"/>
      </xdr:nvSpPr>
      <xdr:spPr>
        <a:xfrm>
          <a:off x="485775" y="10353675"/>
          <a:ext cx="10858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StronglyDisagree</a:t>
          </a:r>
        </a:p>
      </xdr:txBody>
    </xdr:sp>
    <xdr:clientData/>
  </xdr:twoCellAnchor>
  <xdr:twoCellAnchor>
    <xdr:from>
      <xdr:col>34</xdr:col>
      <xdr:colOff>114300</xdr:colOff>
      <xdr:row>59</xdr:row>
      <xdr:rowOff>19050</xdr:rowOff>
    </xdr:from>
    <xdr:to>
      <xdr:col>42</xdr:col>
      <xdr:colOff>114300</xdr:colOff>
      <xdr:row>60</xdr:row>
      <xdr:rowOff>0</xdr:rowOff>
    </xdr:to>
    <xdr:sp macro="" textlink="">
      <xdr:nvSpPr>
        <xdr:cNvPr id="263" name="TextBox 262"/>
        <xdr:cNvSpPr txBox="1"/>
      </xdr:nvSpPr>
      <xdr:spPr>
        <a:xfrm>
          <a:off x="6829425" y="10363200"/>
          <a:ext cx="10858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PH" sz="1000" i="1">
              <a:latin typeface="Times New Roman" panose="02020603050405020304" pitchFamily="18" charset="0"/>
              <a:cs typeface="Times New Roman" panose="02020603050405020304" pitchFamily="18" charset="0"/>
            </a:rPr>
            <a:t>Strongly</a:t>
          </a:r>
          <a:r>
            <a:rPr lang="en-PH" sz="1000" i="1" baseline="0">
              <a:latin typeface="Times New Roman" panose="02020603050405020304" pitchFamily="18" charset="0"/>
              <a:cs typeface="Times New Roman" panose="02020603050405020304" pitchFamily="18" charset="0"/>
            </a:rPr>
            <a:t> </a:t>
          </a:r>
          <a:r>
            <a:rPr lang="en-PH" sz="1000" i="1">
              <a:latin typeface="Times New Roman" panose="02020603050405020304" pitchFamily="18" charset="0"/>
              <a:cs typeface="Times New Roman" panose="02020603050405020304" pitchFamily="18" charset="0"/>
            </a:rPr>
            <a:t>Agree</a:t>
          </a:r>
        </a:p>
      </xdr:txBody>
    </xdr:sp>
    <xdr:clientData/>
  </xdr:twoCellAnchor>
  <xdr:twoCellAnchor>
    <xdr:from>
      <xdr:col>19</xdr:col>
      <xdr:colOff>600075</xdr:colOff>
      <xdr:row>19</xdr:row>
      <xdr:rowOff>114300</xdr:rowOff>
    </xdr:from>
    <xdr:to>
      <xdr:col>19</xdr:col>
      <xdr:colOff>752475</xdr:colOff>
      <xdr:row>19</xdr:row>
      <xdr:rowOff>219075</xdr:rowOff>
    </xdr:to>
    <xdr:sp macro="" textlink="">
      <xdr:nvSpPr>
        <xdr:cNvPr id="52" name="Oval 51"/>
        <xdr:cNvSpPr/>
      </xdr:nvSpPr>
      <xdr:spPr>
        <a:xfrm>
          <a:off x="5267325" y="6153150"/>
          <a:ext cx="152400" cy="104775"/>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twoCellAnchor>
    <xdr:from>
      <xdr:col>19</xdr:col>
      <xdr:colOff>1185532</xdr:colOff>
      <xdr:row>19</xdr:row>
      <xdr:rowOff>114300</xdr:rowOff>
    </xdr:from>
    <xdr:to>
      <xdr:col>19</xdr:col>
      <xdr:colOff>1337932</xdr:colOff>
      <xdr:row>19</xdr:row>
      <xdr:rowOff>228742</xdr:rowOff>
    </xdr:to>
    <xdr:sp macro="" textlink="">
      <xdr:nvSpPr>
        <xdr:cNvPr id="55" name="Oval 54"/>
        <xdr:cNvSpPr/>
      </xdr:nvSpPr>
      <xdr:spPr>
        <a:xfrm>
          <a:off x="5852782" y="6153150"/>
          <a:ext cx="152400" cy="114442"/>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twoCellAnchor>
    <xdr:from>
      <xdr:col>23</xdr:col>
      <xdr:colOff>152400</xdr:colOff>
      <xdr:row>19</xdr:row>
      <xdr:rowOff>114300</xdr:rowOff>
    </xdr:from>
    <xdr:to>
      <xdr:col>24</xdr:col>
      <xdr:colOff>133350</xdr:colOff>
      <xdr:row>19</xdr:row>
      <xdr:rowOff>219075</xdr:rowOff>
    </xdr:to>
    <xdr:sp macro="" textlink="">
      <xdr:nvSpPr>
        <xdr:cNvPr id="56" name="Oval 55"/>
        <xdr:cNvSpPr/>
      </xdr:nvSpPr>
      <xdr:spPr>
        <a:xfrm>
          <a:off x="2943225" y="6153150"/>
          <a:ext cx="152400" cy="104775"/>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twoCellAnchor>
    <xdr:from>
      <xdr:col>26</xdr:col>
      <xdr:colOff>194932</xdr:colOff>
      <xdr:row>19</xdr:row>
      <xdr:rowOff>104775</xdr:rowOff>
    </xdr:from>
    <xdr:to>
      <xdr:col>27</xdr:col>
      <xdr:colOff>147307</xdr:colOff>
      <xdr:row>19</xdr:row>
      <xdr:rowOff>219217</xdr:rowOff>
    </xdr:to>
    <xdr:sp macro="" textlink="">
      <xdr:nvSpPr>
        <xdr:cNvPr id="59" name="Oval 58"/>
        <xdr:cNvSpPr/>
      </xdr:nvSpPr>
      <xdr:spPr>
        <a:xfrm>
          <a:off x="3509632" y="6143625"/>
          <a:ext cx="152400" cy="114442"/>
        </a:xfrm>
        <a:prstGeom prst="ellipse">
          <a:avLst/>
        </a:prstGeom>
        <a:noFill/>
      </xdr:spPr>
      <xdr:style>
        <a:lnRef idx="2">
          <a:schemeClr val="dk1"/>
        </a:lnRef>
        <a:fillRef idx="100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1029244</xdr:colOff>
      <xdr:row>27</xdr:row>
      <xdr:rowOff>31751</xdr:rowOff>
    </xdr:from>
    <xdr:to>
      <xdr:col>1</xdr:col>
      <xdr:colOff>1074963</xdr:colOff>
      <xdr:row>30</xdr:row>
      <xdr:rowOff>121585</xdr:rowOff>
    </xdr:to>
    <xdr:sp macro="" textlink="">
      <xdr:nvSpPr>
        <xdr:cNvPr id="2" name="Right Brace 1"/>
        <xdr:cNvSpPr/>
      </xdr:nvSpPr>
      <xdr:spPr>
        <a:xfrm>
          <a:off x="1997619" y="7651751"/>
          <a:ext cx="45719" cy="661334"/>
        </a:xfrm>
        <a:prstGeom prst="rightBrac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ln w="12700">
              <a:solidFill>
                <a:schemeClr val="tx1"/>
              </a:solidFill>
            </a:l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1"/>
  <sheetViews>
    <sheetView tabSelected="1" topLeftCell="A4" zoomScaleNormal="100" workbookViewId="0">
      <selection activeCell="AU36" sqref="AU36"/>
    </sheetView>
  </sheetViews>
  <sheetFormatPr defaultColWidth="9.140625" defaultRowHeight="15" x14ac:dyDescent="0.25"/>
  <cols>
    <col min="1" max="1" width="2" style="3" customWidth="1"/>
    <col min="2" max="2" width="3" style="3" customWidth="1"/>
    <col min="3" max="3" width="2.5703125" style="3" customWidth="1"/>
    <col min="4" max="4" width="0.5703125" style="3" customWidth="1"/>
    <col min="5" max="5" width="0.85546875" style="3" hidden="1" customWidth="1"/>
    <col min="6" max="6" width="3" style="3" customWidth="1"/>
    <col min="7" max="7" width="1.140625" style="3" customWidth="1"/>
    <col min="8" max="8" width="2.5703125" style="3" customWidth="1"/>
    <col min="9" max="9" width="2.28515625" style="3" customWidth="1"/>
    <col min="10" max="10" width="2.5703125" style="3" customWidth="1"/>
    <col min="11" max="11" width="1.5703125" style="3" customWidth="1"/>
    <col min="12" max="12" width="3" style="3" customWidth="1"/>
    <col min="13" max="13" width="0.7109375" style="3" customWidth="1"/>
    <col min="14" max="14" width="3" style="3" customWidth="1"/>
    <col min="15" max="15" width="0.7109375" style="3" customWidth="1"/>
    <col min="16" max="16" width="1.5703125" style="3" customWidth="1"/>
    <col min="17" max="17" width="0.7109375" style="3" customWidth="1"/>
    <col min="18" max="18" width="3" style="3" customWidth="1"/>
    <col min="19" max="19" width="0.7109375" style="3" customWidth="1"/>
    <col min="20" max="20" width="3" style="3" customWidth="1"/>
    <col min="21" max="21" width="0.7109375" style="3" customWidth="1"/>
    <col min="22" max="22" width="2.5703125" style="3" customWidth="1"/>
    <col min="23" max="23" width="0.85546875" style="3" customWidth="1"/>
    <col min="24" max="24" width="2.5703125" style="3" customWidth="1"/>
    <col min="25" max="25" width="2.28515625" style="3" customWidth="1"/>
    <col min="26" max="28" width="3" style="3" customWidth="1"/>
    <col min="29" max="29" width="4" style="3" customWidth="1"/>
    <col min="30" max="30" width="3.85546875" style="3" customWidth="1"/>
    <col min="31" max="31" width="2.28515625" style="3" customWidth="1"/>
    <col min="32" max="32" width="4.140625" style="3" customWidth="1"/>
    <col min="33" max="33" width="30" style="3" customWidth="1"/>
    <col min="34" max="34" width="0.7109375" style="3" customWidth="1"/>
    <col min="35" max="35" width="3.42578125" style="3" customWidth="1"/>
    <col min="36" max="36" width="0.85546875" style="3" customWidth="1"/>
    <col min="37" max="37" width="4" style="3" customWidth="1"/>
    <col min="38" max="38" width="0.85546875" style="3" customWidth="1"/>
    <col min="39" max="39" width="2.7109375" style="3" customWidth="1"/>
    <col min="40" max="40" width="0.85546875" style="3" customWidth="1"/>
    <col min="41" max="41" width="2.7109375" style="3" customWidth="1"/>
    <col min="42" max="42" width="0.85546875" style="3" customWidth="1"/>
    <col min="43" max="43" width="2.7109375" style="3" customWidth="1"/>
    <col min="44" max="44" width="3.42578125" style="3" customWidth="1"/>
    <col min="45" max="45" width="0.85546875" style="3" customWidth="1"/>
    <col min="46" max="46" width="2.85546875" style="3" customWidth="1"/>
    <col min="47" max="16384" width="9.140625" style="3"/>
  </cols>
  <sheetData>
    <row r="1" spans="1:47" s="1" customFormat="1" ht="15.75" customHeight="1" x14ac:dyDescent="0.2">
      <c r="A1" s="149"/>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1"/>
    </row>
    <row r="2" spans="1:47" s="2" customFormat="1" ht="9.75" customHeight="1" x14ac:dyDescent="0.25">
      <c r="A2" s="152"/>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4"/>
    </row>
    <row r="3" spans="1:47" ht="15" customHeight="1" x14ac:dyDescent="0.25">
      <c r="A3" s="155" t="s">
        <v>0</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7"/>
    </row>
    <row r="4" spans="1:47" ht="11.25" customHeight="1" x14ac:dyDescent="0.25">
      <c r="A4" s="158" t="s">
        <v>1</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60"/>
    </row>
    <row r="5" spans="1:47" ht="11.25" customHeight="1" x14ac:dyDescent="0.25">
      <c r="A5" s="158" t="s">
        <v>2</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60"/>
    </row>
    <row r="6" spans="1:47" ht="20.25" customHeight="1" x14ac:dyDescent="0.25">
      <c r="A6" s="146" t="s">
        <v>5</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8"/>
    </row>
    <row r="7" spans="1:47" s="40" customFormat="1" x14ac:dyDescent="0.25">
      <c r="A7" s="143" t="s">
        <v>4</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41"/>
    </row>
    <row r="8" spans="1:47" ht="15" customHeight="1" x14ac:dyDescent="0.2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6"/>
    </row>
    <row r="9" spans="1:47" s="8" customFormat="1" ht="99" customHeight="1" x14ac:dyDescent="0.25">
      <c r="A9" s="124" t="s">
        <v>6</v>
      </c>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row>
    <row r="10" spans="1:47" s="12" customFormat="1" ht="15" customHeight="1" x14ac:dyDescent="0.2">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1"/>
    </row>
    <row r="11" spans="1:47" s="7" customFormat="1" ht="15" customHeight="1" x14ac:dyDescent="0.25">
      <c r="A11" s="133" t="s">
        <v>8</v>
      </c>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row>
    <row r="12" spans="1:47" s="12" customFormat="1" ht="64.5" customHeight="1" x14ac:dyDescent="0.2">
      <c r="A12" s="124" t="s">
        <v>7</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row>
    <row r="13" spans="1:47" s="12" customFormat="1" ht="15" customHeight="1" x14ac:dyDescent="0.2">
      <c r="A13" s="9"/>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1"/>
    </row>
    <row r="14" spans="1:47" s="7" customFormat="1" ht="15" customHeight="1" x14ac:dyDescent="0.25">
      <c r="A14" s="133" t="s">
        <v>9</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5"/>
    </row>
    <row r="15" spans="1:47" s="12" customFormat="1" ht="57.75" customHeight="1" x14ac:dyDescent="0.2">
      <c r="A15" s="124" t="s">
        <v>111</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6"/>
    </row>
    <row r="16" spans="1:47" s="12" customFormat="1" ht="15" customHeight="1" x14ac:dyDescent="0.2">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1"/>
    </row>
    <row r="17" spans="1:47" s="12" customFormat="1" ht="24.95" customHeight="1" x14ac:dyDescent="0.2">
      <c r="A17" s="9"/>
      <c r="B17" s="14" t="s">
        <v>10</v>
      </c>
      <c r="C17" s="14"/>
      <c r="D17" s="14"/>
      <c r="E17" s="14"/>
      <c r="F17" s="14"/>
      <c r="G17" s="14"/>
      <c r="H17" s="14"/>
      <c r="I17" s="14"/>
      <c r="J17" s="14"/>
      <c r="K17" s="14"/>
      <c r="L17" s="14"/>
      <c r="M17" s="14"/>
      <c r="N17" s="14"/>
      <c r="O17" s="14"/>
      <c r="P17" s="14"/>
      <c r="Q17" s="14"/>
      <c r="R17" s="14"/>
      <c r="S17" s="14"/>
      <c r="T17" s="14" t="s">
        <v>11</v>
      </c>
      <c r="U17" s="14"/>
      <c r="V17" s="14"/>
      <c r="W17" s="10"/>
      <c r="X17" s="14"/>
      <c r="Y17" s="14"/>
      <c r="Z17" s="14"/>
      <c r="AA17" s="14"/>
      <c r="AB17" s="14"/>
      <c r="AC17" s="14"/>
      <c r="AD17" s="14"/>
      <c r="AE17" s="14"/>
      <c r="AF17" s="14"/>
      <c r="AG17" s="14" t="s">
        <v>13</v>
      </c>
      <c r="AH17" s="14"/>
      <c r="AI17" s="14"/>
      <c r="AJ17" s="14"/>
      <c r="AK17" s="14"/>
      <c r="AL17" s="14"/>
      <c r="AM17" s="14"/>
      <c r="AN17" s="14"/>
      <c r="AO17" s="14"/>
      <c r="AP17" s="14"/>
      <c r="AQ17" s="14"/>
      <c r="AR17" s="14"/>
      <c r="AS17" s="10"/>
      <c r="AT17" s="11"/>
    </row>
    <row r="18" spans="1:47" s="12" customFormat="1" ht="36.75" customHeight="1" x14ac:dyDescent="0.2">
      <c r="A18" s="9"/>
      <c r="B18" s="71" t="s">
        <v>12</v>
      </c>
      <c r="C18" s="10"/>
      <c r="D18" s="10"/>
      <c r="E18" s="10"/>
      <c r="F18" s="70"/>
      <c r="G18" s="10"/>
      <c r="H18" s="10"/>
      <c r="I18" s="10"/>
      <c r="J18" s="10"/>
      <c r="K18" s="56"/>
      <c r="L18" s="56"/>
      <c r="M18" s="56"/>
      <c r="N18" s="56"/>
      <c r="O18" s="10"/>
      <c r="P18" s="10"/>
      <c r="Q18" s="10"/>
      <c r="R18" s="10"/>
      <c r="S18" s="10"/>
      <c r="T18" s="10"/>
      <c r="U18" s="10"/>
      <c r="V18" s="10"/>
      <c r="W18" s="10"/>
      <c r="X18" s="10"/>
      <c r="Y18" s="10"/>
      <c r="Z18" s="10"/>
      <c r="AA18" s="10"/>
      <c r="AB18" s="10"/>
      <c r="AC18" s="10"/>
      <c r="AD18" s="10"/>
      <c r="AE18" s="10"/>
      <c r="AF18" s="10"/>
      <c r="AG18" s="136" t="s">
        <v>68</v>
      </c>
      <c r="AH18" s="137"/>
      <c r="AI18" s="137"/>
      <c r="AJ18" s="137"/>
      <c r="AK18" s="137"/>
      <c r="AL18" s="137"/>
      <c r="AM18" s="137"/>
      <c r="AN18" s="137"/>
      <c r="AO18" s="137"/>
      <c r="AP18" s="137"/>
      <c r="AQ18" s="137"/>
      <c r="AR18" s="137"/>
      <c r="AS18" s="137"/>
      <c r="AT18" s="138"/>
    </row>
    <row r="19" spans="1:47" s="12" customFormat="1" ht="5.0999999999999996" customHeight="1" x14ac:dyDescent="0.2">
      <c r="A19" s="9"/>
      <c r="B19" s="57"/>
      <c r="C19" s="10"/>
      <c r="D19" s="10"/>
      <c r="E19" s="10"/>
      <c r="F19" s="10"/>
      <c r="G19" s="10"/>
      <c r="H19" s="10"/>
      <c r="I19" s="10"/>
      <c r="J19" s="10"/>
      <c r="K19" s="56"/>
      <c r="L19" s="56"/>
      <c r="M19" s="56"/>
      <c r="N19" s="56"/>
      <c r="O19" s="10"/>
      <c r="P19" s="10"/>
      <c r="Q19" s="10"/>
      <c r="R19" s="10"/>
      <c r="S19" s="10"/>
      <c r="T19" s="10"/>
      <c r="U19" s="10"/>
      <c r="V19" s="10"/>
      <c r="W19" s="10"/>
      <c r="X19" s="10"/>
      <c r="Y19" s="10"/>
      <c r="Z19" s="10"/>
      <c r="AA19" s="10"/>
      <c r="AB19" s="10"/>
      <c r="AC19" s="10"/>
      <c r="AD19" s="10"/>
      <c r="AE19" s="10"/>
      <c r="AF19" s="10"/>
      <c r="AG19" s="57"/>
      <c r="AH19" s="10"/>
      <c r="AI19" s="10"/>
      <c r="AJ19" s="10"/>
      <c r="AK19" s="10"/>
      <c r="AL19" s="10"/>
      <c r="AM19" s="10"/>
      <c r="AN19" s="10"/>
      <c r="AO19" s="10"/>
      <c r="AP19" s="10"/>
      <c r="AQ19" s="10"/>
      <c r="AR19" s="10"/>
      <c r="AS19" s="10"/>
      <c r="AT19" s="11"/>
    </row>
    <row r="20" spans="1:47" s="15" customFormat="1" ht="24.95" customHeight="1" x14ac:dyDescent="0.25">
      <c r="A20" s="13"/>
      <c r="B20" s="14" t="s">
        <v>15</v>
      </c>
      <c r="C20" s="14"/>
      <c r="D20" s="14"/>
      <c r="E20" s="14"/>
      <c r="F20" s="14"/>
      <c r="G20" s="14"/>
      <c r="H20" s="14"/>
      <c r="I20" s="14"/>
      <c r="J20" s="14"/>
      <c r="K20" s="14"/>
      <c r="L20" s="14"/>
      <c r="M20" s="14"/>
      <c r="N20" s="14"/>
      <c r="O20" s="14"/>
      <c r="P20" s="14"/>
      <c r="Q20" s="14"/>
      <c r="R20" s="14"/>
      <c r="S20" s="14"/>
      <c r="T20" s="14" t="s">
        <v>17</v>
      </c>
      <c r="U20" s="14"/>
      <c r="V20" s="14"/>
      <c r="W20" s="14"/>
      <c r="X20" s="14"/>
      <c r="Y20" s="14"/>
      <c r="Z20" s="14"/>
      <c r="AA20" s="14"/>
      <c r="AD20" s="16"/>
      <c r="AE20" s="14"/>
      <c r="AF20" s="16"/>
      <c r="AG20" s="14" t="s">
        <v>14</v>
      </c>
      <c r="AH20" s="14"/>
      <c r="AI20" s="14"/>
      <c r="AJ20" s="17"/>
      <c r="AL20" s="18"/>
      <c r="AR20" s="18"/>
      <c r="AS20" s="18"/>
      <c r="AT20" s="19"/>
      <c r="AU20" s="20"/>
    </row>
    <row r="21" spans="1:47" s="12" customFormat="1" ht="15" customHeight="1" x14ac:dyDescent="0.2">
      <c r="A21" s="9"/>
      <c r="B21" s="137" t="s">
        <v>67</v>
      </c>
      <c r="C21" s="137"/>
      <c r="D21" s="137"/>
      <c r="E21" s="137"/>
      <c r="F21" s="137"/>
      <c r="G21" s="137"/>
      <c r="H21" s="137"/>
      <c r="I21" s="137"/>
      <c r="J21" s="137"/>
      <c r="K21" s="137"/>
      <c r="L21" s="137"/>
      <c r="M21" s="137"/>
      <c r="N21" s="137"/>
      <c r="O21" s="137"/>
      <c r="P21" s="137"/>
      <c r="Q21" s="71"/>
      <c r="R21" s="71"/>
      <c r="S21" s="10"/>
      <c r="T21" s="57" t="s">
        <v>16</v>
      </c>
      <c r="U21" s="10"/>
      <c r="V21" s="10"/>
      <c r="W21" s="10"/>
      <c r="X21" s="10"/>
      <c r="Y21" s="10"/>
      <c r="Z21" s="10"/>
      <c r="AA21" s="10"/>
      <c r="AB21" s="10"/>
      <c r="AC21" s="10"/>
      <c r="AD21" s="10"/>
      <c r="AE21" s="10"/>
      <c r="AF21" s="10"/>
      <c r="AG21" s="161" t="s">
        <v>144</v>
      </c>
      <c r="AH21" s="10"/>
      <c r="AI21" s="136"/>
      <c r="AJ21" s="136"/>
      <c r="AK21" s="136"/>
      <c r="AL21" s="136"/>
      <c r="AM21" s="136"/>
      <c r="AN21" s="136"/>
      <c r="AO21" s="136"/>
      <c r="AP21" s="136"/>
      <c r="AQ21" s="136"/>
      <c r="AR21" s="136"/>
      <c r="AS21" s="136"/>
      <c r="AT21" s="139"/>
    </row>
    <row r="22" spans="1:47" s="12" customFormat="1" ht="9.75" customHeight="1" x14ac:dyDescent="0.2">
      <c r="A22" s="9"/>
      <c r="B22" s="137"/>
      <c r="C22" s="137"/>
      <c r="D22" s="137"/>
      <c r="E22" s="137"/>
      <c r="F22" s="137"/>
      <c r="G22" s="137"/>
      <c r="H22" s="137"/>
      <c r="I22" s="137"/>
      <c r="J22" s="137"/>
      <c r="K22" s="137"/>
      <c r="L22" s="137"/>
      <c r="M22" s="137"/>
      <c r="N22" s="137"/>
      <c r="O22" s="137"/>
      <c r="P22" s="137"/>
      <c r="Q22" s="71"/>
      <c r="R22" s="71"/>
      <c r="S22" s="10"/>
      <c r="T22" s="57"/>
      <c r="U22" s="10"/>
      <c r="V22" s="10"/>
      <c r="W22" s="10"/>
      <c r="X22" s="10"/>
      <c r="Y22" s="10"/>
      <c r="Z22" s="10"/>
      <c r="AA22" s="10"/>
      <c r="AB22" s="10"/>
      <c r="AC22" s="10"/>
      <c r="AD22" s="10"/>
      <c r="AE22" s="10"/>
      <c r="AF22" s="10"/>
      <c r="AG22" s="161"/>
      <c r="AH22" s="10"/>
      <c r="AI22" s="136"/>
      <c r="AJ22" s="136"/>
      <c r="AK22" s="136"/>
      <c r="AL22" s="136"/>
      <c r="AM22" s="136"/>
      <c r="AN22" s="136"/>
      <c r="AO22" s="136"/>
      <c r="AP22" s="136"/>
      <c r="AQ22" s="136"/>
      <c r="AR22" s="136"/>
      <c r="AS22" s="136"/>
      <c r="AT22" s="139"/>
    </row>
    <row r="23" spans="1:47" s="12" customFormat="1" ht="5.0999999999999996" customHeight="1" x14ac:dyDescent="0.2">
      <c r="A23" s="9"/>
      <c r="B23" s="57"/>
      <c r="C23" s="10"/>
      <c r="D23" s="10"/>
      <c r="E23" s="10"/>
      <c r="F23" s="10"/>
      <c r="G23" s="10"/>
      <c r="H23" s="10"/>
      <c r="I23" s="10"/>
      <c r="J23" s="10"/>
      <c r="K23" s="56"/>
      <c r="L23" s="56"/>
      <c r="M23" s="56"/>
      <c r="N23" s="56"/>
      <c r="O23" s="10"/>
      <c r="P23" s="10"/>
      <c r="Q23" s="10"/>
      <c r="R23" s="10"/>
      <c r="S23" s="10"/>
      <c r="T23" s="10"/>
      <c r="U23" s="10"/>
      <c r="V23" s="10"/>
      <c r="W23" s="10"/>
      <c r="X23" s="10"/>
      <c r="Y23" s="10"/>
      <c r="Z23" s="10"/>
      <c r="AA23" s="10"/>
      <c r="AB23" s="10"/>
      <c r="AC23" s="10"/>
      <c r="AD23" s="10"/>
      <c r="AE23" s="10"/>
      <c r="AF23" s="10"/>
      <c r="AG23" s="57"/>
      <c r="AH23" s="10"/>
      <c r="AI23" s="10"/>
      <c r="AJ23" s="10"/>
      <c r="AK23" s="10"/>
      <c r="AL23" s="10"/>
      <c r="AM23" s="10"/>
      <c r="AN23" s="10"/>
      <c r="AO23" s="10"/>
      <c r="AP23" s="10"/>
      <c r="AQ23" s="10"/>
      <c r="AR23" s="10"/>
      <c r="AS23" s="10"/>
      <c r="AT23" s="11"/>
    </row>
    <row r="24" spans="1:47" s="15" customFormat="1" ht="24.95" customHeight="1" x14ac:dyDescent="0.25">
      <c r="A24" s="13"/>
      <c r="B24" s="14" t="s">
        <v>18</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D24" s="16"/>
      <c r="AE24" s="14"/>
      <c r="AF24" s="16"/>
      <c r="AG24" s="14"/>
      <c r="AH24" s="14"/>
      <c r="AI24" s="14"/>
      <c r="AJ24" s="17"/>
      <c r="AL24" s="18"/>
      <c r="AR24" s="18"/>
      <c r="AS24" s="18"/>
      <c r="AT24" s="19"/>
      <c r="AU24" s="20"/>
    </row>
    <row r="25" spans="1:47" s="12" customFormat="1" ht="15" customHeight="1" x14ac:dyDescent="0.2">
      <c r="A25" s="9"/>
      <c r="B25" s="57"/>
      <c r="C25" s="10"/>
      <c r="D25" s="10"/>
      <c r="E25" s="10"/>
      <c r="F25" s="10"/>
      <c r="G25" s="10"/>
      <c r="H25" s="10"/>
      <c r="I25" s="10"/>
      <c r="J25" s="10"/>
      <c r="K25" s="56"/>
      <c r="L25" s="56"/>
      <c r="M25" s="56"/>
      <c r="N25" s="56"/>
      <c r="O25" s="10"/>
      <c r="P25" s="10"/>
      <c r="Q25" s="10"/>
      <c r="R25" s="10"/>
      <c r="S25" s="10"/>
      <c r="T25" s="57"/>
      <c r="U25" s="10"/>
      <c r="V25" s="10"/>
      <c r="W25" s="10"/>
      <c r="X25" s="10"/>
      <c r="Y25" s="10"/>
      <c r="Z25" s="10"/>
      <c r="AA25" s="10"/>
      <c r="AB25" s="10"/>
      <c r="AC25" s="10"/>
      <c r="AD25" s="10"/>
      <c r="AE25" s="10"/>
      <c r="AF25" s="10"/>
      <c r="AG25" s="57"/>
      <c r="AH25" s="10"/>
      <c r="AI25" s="57"/>
      <c r="AJ25" s="10"/>
      <c r="AK25" s="10"/>
      <c r="AL25" s="10"/>
      <c r="AM25" s="10"/>
      <c r="AN25" s="10"/>
      <c r="AO25" s="10"/>
      <c r="AP25" s="10"/>
      <c r="AQ25" s="10"/>
      <c r="AR25" s="10"/>
      <c r="AS25" s="10"/>
      <c r="AT25" s="11"/>
    </row>
    <row r="26" spans="1:47" s="12" customFormat="1" ht="15" customHeight="1" x14ac:dyDescent="0.2">
      <c r="A26" s="133" t="s">
        <v>19</v>
      </c>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5"/>
    </row>
    <row r="27" spans="1:47" s="12" customFormat="1" ht="6" customHeight="1" thickBot="1" x14ac:dyDescent="0.25">
      <c r="A27" s="53"/>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5"/>
    </row>
    <row r="28" spans="1:47" s="30" customFormat="1" ht="15.75" thickTop="1" x14ac:dyDescent="0.2">
      <c r="A28" s="22"/>
      <c r="B28" s="44" t="s">
        <v>20</v>
      </c>
      <c r="C28" s="45"/>
      <c r="D28" s="45"/>
      <c r="E28" s="46"/>
      <c r="F28" s="45"/>
      <c r="G28" s="45"/>
      <c r="H28" s="45"/>
      <c r="I28" s="45"/>
      <c r="J28" s="45"/>
      <c r="K28" s="45"/>
      <c r="L28" s="45"/>
      <c r="M28" s="45"/>
      <c r="N28" s="45"/>
      <c r="O28" s="47"/>
      <c r="P28" s="47"/>
      <c r="Q28" s="45"/>
      <c r="R28" s="45"/>
      <c r="S28" s="47"/>
      <c r="T28" s="47"/>
      <c r="U28" s="45"/>
      <c r="V28" s="45"/>
      <c r="W28" s="47"/>
      <c r="X28" s="45"/>
      <c r="Y28" s="47"/>
      <c r="Z28" s="47"/>
      <c r="AA28" s="47"/>
      <c r="AB28" s="47"/>
      <c r="AC28" s="42"/>
      <c r="AD28" s="42"/>
      <c r="AE28" s="42"/>
      <c r="AF28" s="42"/>
      <c r="AG28" s="42"/>
      <c r="AH28" s="48"/>
      <c r="AI28" s="42"/>
      <c r="AJ28" s="49"/>
      <c r="AK28" s="42"/>
      <c r="AL28" s="49"/>
      <c r="AM28" s="42"/>
      <c r="AN28" s="49"/>
      <c r="AO28" s="42"/>
      <c r="AP28" s="49"/>
      <c r="AQ28" s="42"/>
      <c r="AR28" s="42"/>
      <c r="AS28" s="50"/>
      <c r="AT28" s="29"/>
    </row>
    <row r="29" spans="1:47" s="30" customFormat="1" x14ac:dyDescent="0.2">
      <c r="A29" s="22"/>
      <c r="B29" s="51"/>
      <c r="C29" s="43" t="s">
        <v>21</v>
      </c>
      <c r="D29" s="23"/>
      <c r="E29" s="24"/>
      <c r="F29" s="23"/>
      <c r="G29" s="23"/>
      <c r="H29" s="23"/>
      <c r="I29" s="23"/>
      <c r="J29" s="23"/>
      <c r="K29" s="23"/>
      <c r="L29" s="23"/>
      <c r="M29" s="23"/>
      <c r="N29" s="23"/>
      <c r="O29" s="25"/>
      <c r="P29" s="25"/>
      <c r="Q29" s="23"/>
      <c r="R29" s="23"/>
      <c r="S29" s="25"/>
      <c r="T29" s="25"/>
      <c r="U29" s="23"/>
      <c r="V29" s="23"/>
      <c r="W29" s="25"/>
      <c r="X29" s="23"/>
      <c r="Y29" s="25"/>
      <c r="Z29" s="25"/>
      <c r="AA29" s="25"/>
      <c r="AB29" s="25"/>
      <c r="AC29" s="26"/>
      <c r="AD29" s="26"/>
      <c r="AE29" s="26"/>
      <c r="AF29" s="26"/>
      <c r="AG29" s="26"/>
      <c r="AH29" s="27"/>
      <c r="AI29" s="26"/>
      <c r="AJ29" s="28"/>
      <c r="AK29" s="26"/>
      <c r="AL29" s="28"/>
      <c r="AM29" s="26"/>
      <c r="AN29" s="28"/>
      <c r="AO29" s="26"/>
      <c r="AP29" s="28"/>
      <c r="AQ29" s="26"/>
      <c r="AR29" s="26"/>
      <c r="AS29" s="52"/>
      <c r="AT29" s="29"/>
    </row>
    <row r="30" spans="1:47" s="30" customFormat="1" ht="8.25" customHeight="1" x14ac:dyDescent="0.2">
      <c r="A30" s="22"/>
      <c r="B30" s="51"/>
      <c r="C30" s="23"/>
      <c r="D30" s="23"/>
      <c r="E30" s="24"/>
      <c r="F30" s="23"/>
      <c r="G30" s="23"/>
      <c r="H30" s="23"/>
      <c r="I30" s="23"/>
      <c r="J30" s="23"/>
      <c r="K30" s="23"/>
      <c r="L30" s="23"/>
      <c r="M30" s="23"/>
      <c r="N30" s="23"/>
      <c r="O30" s="25"/>
      <c r="P30" s="25"/>
      <c r="Q30" s="23"/>
      <c r="R30" s="23"/>
      <c r="S30" s="25"/>
      <c r="T30" s="25"/>
      <c r="U30" s="23"/>
      <c r="V30" s="23"/>
      <c r="W30" s="25"/>
      <c r="X30" s="23"/>
      <c r="Y30" s="25"/>
      <c r="Z30" s="25"/>
      <c r="AA30" s="25"/>
      <c r="AB30" s="25"/>
      <c r="AC30" s="26"/>
      <c r="AD30" s="26"/>
      <c r="AE30" s="26"/>
      <c r="AF30" s="26"/>
      <c r="AG30" s="26"/>
      <c r="AH30" s="27"/>
      <c r="AI30" s="26"/>
      <c r="AJ30" s="28"/>
      <c r="AK30" s="26"/>
      <c r="AL30" s="28"/>
      <c r="AM30" s="26"/>
      <c r="AN30" s="28"/>
      <c r="AO30" s="26"/>
      <c r="AP30" s="28"/>
      <c r="AQ30" s="26"/>
      <c r="AR30" s="26"/>
      <c r="AS30" s="52"/>
      <c r="AT30" s="29"/>
    </row>
    <row r="31" spans="1:47" s="33" customFormat="1" ht="20.25" customHeight="1" x14ac:dyDescent="0.25">
      <c r="A31" s="31"/>
      <c r="B31" s="127" t="s">
        <v>63</v>
      </c>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9"/>
      <c r="AT31" s="32"/>
    </row>
    <row r="32" spans="1:47" s="33" customFormat="1" ht="20.25" customHeight="1" x14ac:dyDescent="0.25">
      <c r="A32" s="31"/>
      <c r="B32" s="140"/>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2"/>
      <c r="AT32" s="32"/>
    </row>
    <row r="33" spans="1:46" s="33" customFormat="1" ht="5.25" customHeight="1" thickBot="1" x14ac:dyDescent="0.3">
      <c r="A33" s="31"/>
      <c r="B33" s="130"/>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2"/>
      <c r="AT33" s="32"/>
    </row>
    <row r="34" spans="1:46" s="37" customFormat="1" ht="6" customHeight="1" thickTop="1" thickBot="1" x14ac:dyDescent="0.3">
      <c r="A34" s="34"/>
      <c r="B34" s="39"/>
      <c r="C34" s="35"/>
      <c r="D34" s="35"/>
      <c r="E34" s="35"/>
      <c r="F34" s="35"/>
      <c r="G34" s="35"/>
      <c r="H34" s="35"/>
      <c r="I34" s="35"/>
      <c r="J34" s="35"/>
      <c r="K34" s="35"/>
      <c r="L34" s="21"/>
      <c r="M34" s="21"/>
      <c r="N34" s="21"/>
      <c r="O34" s="21"/>
      <c r="P34" s="21"/>
      <c r="Q34" s="21"/>
      <c r="R34" s="21"/>
      <c r="S34" s="21"/>
      <c r="T34" s="21"/>
      <c r="U34" s="35"/>
      <c r="V34" s="35"/>
      <c r="W34" s="35"/>
      <c r="X34" s="35"/>
      <c r="Y34" s="35"/>
      <c r="Z34" s="35"/>
      <c r="AA34" s="35"/>
      <c r="AB34" s="35"/>
      <c r="AC34" s="35"/>
      <c r="AD34" s="35"/>
      <c r="AE34" s="35"/>
      <c r="AF34" s="35"/>
      <c r="AG34" s="35"/>
      <c r="AH34" s="21"/>
      <c r="AI34" s="21"/>
      <c r="AJ34" s="21"/>
      <c r="AK34" s="21"/>
      <c r="AL34" s="21"/>
      <c r="AM34" s="21"/>
      <c r="AN34" s="21"/>
      <c r="AO34" s="21"/>
      <c r="AP34" s="21"/>
      <c r="AQ34" s="21"/>
      <c r="AR34" s="21"/>
      <c r="AS34" s="38"/>
      <c r="AT34" s="36"/>
    </row>
    <row r="35" spans="1:46" s="30" customFormat="1" ht="15.75" thickTop="1" x14ac:dyDescent="0.2">
      <c r="A35" s="22"/>
      <c r="B35" s="44" t="s">
        <v>22</v>
      </c>
      <c r="C35" s="45"/>
      <c r="D35" s="45"/>
      <c r="E35" s="46"/>
      <c r="F35" s="45"/>
      <c r="G35" s="45"/>
      <c r="H35" s="45"/>
      <c r="I35" s="45"/>
      <c r="J35" s="45"/>
      <c r="K35" s="45"/>
      <c r="L35" s="45"/>
      <c r="M35" s="45"/>
      <c r="N35" s="45"/>
      <c r="O35" s="47"/>
      <c r="P35" s="47"/>
      <c r="Q35" s="45"/>
      <c r="R35" s="45"/>
      <c r="S35" s="47"/>
      <c r="T35" s="47"/>
      <c r="U35" s="45"/>
      <c r="V35" s="45"/>
      <c r="W35" s="47"/>
      <c r="X35" s="45"/>
      <c r="Y35" s="47"/>
      <c r="Z35" s="47"/>
      <c r="AA35" s="47"/>
      <c r="AB35" s="47"/>
      <c r="AC35" s="42"/>
      <c r="AD35" s="42"/>
      <c r="AE35" s="42"/>
      <c r="AF35" s="42"/>
      <c r="AG35" s="42"/>
      <c r="AH35" s="48"/>
      <c r="AI35" s="42"/>
      <c r="AJ35" s="49"/>
      <c r="AK35" s="42"/>
      <c r="AL35" s="49"/>
      <c r="AM35" s="42"/>
      <c r="AN35" s="49"/>
      <c r="AO35" s="42"/>
      <c r="AP35" s="49"/>
      <c r="AQ35" s="42"/>
      <c r="AR35" s="42"/>
      <c r="AS35" s="50"/>
      <c r="AT35" s="29"/>
    </row>
    <row r="36" spans="1:46" s="30" customFormat="1" x14ac:dyDescent="0.2">
      <c r="A36" s="22"/>
      <c r="B36" s="51"/>
      <c r="C36" s="43" t="s">
        <v>23</v>
      </c>
      <c r="D36" s="23"/>
      <c r="E36" s="24"/>
      <c r="F36" s="23"/>
      <c r="G36" s="23"/>
      <c r="H36" s="23"/>
      <c r="I36" s="23"/>
      <c r="J36" s="23"/>
      <c r="K36" s="23"/>
      <c r="L36" s="23"/>
      <c r="M36" s="23"/>
      <c r="N36" s="23"/>
      <c r="O36" s="25"/>
      <c r="P36" s="25"/>
      <c r="Q36" s="23"/>
      <c r="R36" s="23"/>
      <c r="S36" s="25"/>
      <c r="T36" s="25"/>
      <c r="U36" s="23"/>
      <c r="V36" s="23"/>
      <c r="W36" s="25"/>
      <c r="X36" s="23"/>
      <c r="Y36" s="25"/>
      <c r="Z36" s="25"/>
      <c r="AA36" s="25"/>
      <c r="AB36" s="25"/>
      <c r="AC36" s="26"/>
      <c r="AD36" s="26"/>
      <c r="AE36" s="26"/>
      <c r="AF36" s="26"/>
      <c r="AG36" s="26"/>
      <c r="AH36" s="27"/>
      <c r="AI36" s="26"/>
      <c r="AJ36" s="28"/>
      <c r="AK36" s="26"/>
      <c r="AL36" s="28"/>
      <c r="AM36" s="26"/>
      <c r="AN36" s="28"/>
      <c r="AO36" s="26"/>
      <c r="AP36" s="28"/>
      <c r="AQ36" s="26"/>
      <c r="AR36" s="26"/>
      <c r="AS36" s="52"/>
      <c r="AT36" s="29"/>
    </row>
    <row r="37" spans="1:46" s="30" customFormat="1" ht="8.25" customHeight="1" x14ac:dyDescent="0.2">
      <c r="A37" s="22"/>
      <c r="B37" s="51"/>
      <c r="C37" s="23"/>
      <c r="D37" s="23"/>
      <c r="E37" s="24"/>
      <c r="F37" s="23"/>
      <c r="G37" s="23"/>
      <c r="H37" s="23"/>
      <c r="I37" s="23"/>
      <c r="J37" s="23"/>
      <c r="K37" s="23"/>
      <c r="L37" s="23"/>
      <c r="M37" s="23"/>
      <c r="N37" s="23"/>
      <c r="O37" s="25"/>
      <c r="P37" s="25"/>
      <c r="Q37" s="23"/>
      <c r="R37" s="23"/>
      <c r="S37" s="25"/>
      <c r="T37" s="25"/>
      <c r="U37" s="23"/>
      <c r="V37" s="23"/>
      <c r="W37" s="25"/>
      <c r="X37" s="23"/>
      <c r="Y37" s="25"/>
      <c r="Z37" s="25"/>
      <c r="AA37" s="25"/>
      <c r="AB37" s="25"/>
      <c r="AC37" s="26"/>
      <c r="AD37" s="26"/>
      <c r="AE37" s="26"/>
      <c r="AF37" s="26"/>
      <c r="AG37" s="26"/>
      <c r="AH37" s="27"/>
      <c r="AI37" s="26"/>
      <c r="AJ37" s="28"/>
      <c r="AK37" s="26"/>
      <c r="AL37" s="28"/>
      <c r="AM37" s="26"/>
      <c r="AN37" s="28"/>
      <c r="AO37" s="26"/>
      <c r="AP37" s="28"/>
      <c r="AQ37" s="26"/>
      <c r="AR37" s="26"/>
      <c r="AS37" s="52"/>
      <c r="AT37" s="29"/>
    </row>
    <row r="38" spans="1:46" s="33" customFormat="1" ht="20.25" customHeight="1" x14ac:dyDescent="0.25">
      <c r="A38" s="31"/>
      <c r="B38" s="127" t="s">
        <v>24</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9"/>
      <c r="AT38" s="32"/>
    </row>
    <row r="39" spans="1:46" s="33" customFormat="1" ht="20.25" customHeight="1" x14ac:dyDescent="0.25">
      <c r="A39" s="31"/>
      <c r="B39" s="127" t="s">
        <v>25</v>
      </c>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9"/>
      <c r="AT39" s="32"/>
    </row>
    <row r="40" spans="1:46" s="33" customFormat="1" ht="5.25" customHeight="1" thickBot="1" x14ac:dyDescent="0.3">
      <c r="A40" s="31"/>
      <c r="B40" s="130"/>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2"/>
      <c r="AT40" s="32"/>
    </row>
    <row r="41" spans="1:46" s="37" customFormat="1" ht="6" customHeight="1" thickTop="1" thickBot="1" x14ac:dyDescent="0.3">
      <c r="A41" s="34"/>
      <c r="B41" s="35"/>
      <c r="C41" s="35"/>
      <c r="D41" s="35"/>
      <c r="E41" s="35"/>
      <c r="F41" s="35"/>
      <c r="G41" s="35"/>
      <c r="H41" s="35"/>
      <c r="I41" s="35"/>
      <c r="J41" s="35"/>
      <c r="K41" s="35"/>
      <c r="L41" s="21"/>
      <c r="M41" s="21"/>
      <c r="N41" s="21"/>
      <c r="O41" s="21"/>
      <c r="P41" s="21"/>
      <c r="Q41" s="21"/>
      <c r="R41" s="21"/>
      <c r="S41" s="21"/>
      <c r="T41" s="21"/>
      <c r="U41" s="35"/>
      <c r="V41" s="35"/>
      <c r="W41" s="35"/>
      <c r="X41" s="35"/>
      <c r="Y41" s="35"/>
      <c r="Z41" s="35"/>
      <c r="AA41" s="35"/>
      <c r="AB41" s="35"/>
      <c r="AC41" s="35"/>
      <c r="AD41" s="35"/>
      <c r="AE41" s="35"/>
      <c r="AF41" s="35"/>
      <c r="AG41" s="35"/>
      <c r="AH41" s="21"/>
      <c r="AI41" s="21"/>
      <c r="AJ41" s="21"/>
      <c r="AK41" s="21"/>
      <c r="AL41" s="21"/>
      <c r="AM41" s="21"/>
      <c r="AN41" s="21"/>
      <c r="AO41" s="21"/>
      <c r="AP41" s="21"/>
      <c r="AQ41" s="21"/>
      <c r="AR41" s="21"/>
      <c r="AS41" s="21"/>
      <c r="AT41" s="36"/>
    </row>
    <row r="42" spans="1:46" s="30" customFormat="1" ht="15.75" thickTop="1" x14ac:dyDescent="0.2">
      <c r="A42" s="22"/>
      <c r="B42" s="44" t="s">
        <v>26</v>
      </c>
      <c r="C42" s="45"/>
      <c r="D42" s="45"/>
      <c r="E42" s="46"/>
      <c r="F42" s="45"/>
      <c r="G42" s="45"/>
      <c r="H42" s="45"/>
      <c r="I42" s="45"/>
      <c r="J42" s="45"/>
      <c r="K42" s="45"/>
      <c r="L42" s="45"/>
      <c r="M42" s="45"/>
      <c r="N42" s="45"/>
      <c r="O42" s="47"/>
      <c r="P42" s="47"/>
      <c r="Q42" s="45"/>
      <c r="R42" s="45"/>
      <c r="S42" s="47"/>
      <c r="T42" s="47"/>
      <c r="U42" s="45"/>
      <c r="V42" s="45"/>
      <c r="W42" s="47"/>
      <c r="X42" s="45"/>
      <c r="Y42" s="47"/>
      <c r="Z42" s="47"/>
      <c r="AA42" s="47"/>
      <c r="AB42" s="47"/>
      <c r="AC42" s="42"/>
      <c r="AD42" s="42"/>
      <c r="AE42" s="42"/>
      <c r="AF42" s="42"/>
      <c r="AG42" s="42"/>
      <c r="AH42" s="48"/>
      <c r="AI42" s="42"/>
      <c r="AJ42" s="49"/>
      <c r="AK42" s="42"/>
      <c r="AL42" s="49"/>
      <c r="AM42" s="42"/>
      <c r="AN42" s="49"/>
      <c r="AO42" s="42"/>
      <c r="AP42" s="49"/>
      <c r="AQ42" s="42"/>
      <c r="AR42" s="42"/>
      <c r="AS42" s="50"/>
      <c r="AT42" s="29"/>
    </row>
    <row r="43" spans="1:46" s="30" customFormat="1" x14ac:dyDescent="0.2">
      <c r="A43" s="22"/>
      <c r="B43" s="51"/>
      <c r="C43" s="43" t="s">
        <v>27</v>
      </c>
      <c r="D43" s="23"/>
      <c r="E43" s="24"/>
      <c r="F43" s="23"/>
      <c r="G43" s="23"/>
      <c r="H43" s="23"/>
      <c r="I43" s="23"/>
      <c r="J43" s="23"/>
      <c r="K43" s="23"/>
      <c r="L43" s="23"/>
      <c r="M43" s="23"/>
      <c r="N43" s="23"/>
      <c r="O43" s="25"/>
      <c r="P43" s="25"/>
      <c r="Q43" s="23"/>
      <c r="R43" s="23"/>
      <c r="S43" s="25"/>
      <c r="T43" s="25"/>
      <c r="U43" s="23"/>
      <c r="V43" s="23"/>
      <c r="W43" s="25"/>
      <c r="X43" s="23"/>
      <c r="Y43" s="25"/>
      <c r="Z43" s="25"/>
      <c r="AA43" s="25"/>
      <c r="AB43" s="25"/>
      <c r="AC43" s="26"/>
      <c r="AD43" s="26"/>
      <c r="AE43" s="26"/>
      <c r="AF43" s="26"/>
      <c r="AG43" s="26"/>
      <c r="AH43" s="27"/>
      <c r="AI43" s="26"/>
      <c r="AJ43" s="28"/>
      <c r="AK43" s="26"/>
      <c r="AL43" s="28"/>
      <c r="AM43" s="26"/>
      <c r="AN43" s="28"/>
      <c r="AO43" s="26"/>
      <c r="AP43" s="28"/>
      <c r="AQ43" s="26"/>
      <c r="AR43" s="26"/>
      <c r="AS43" s="52"/>
      <c r="AT43" s="29"/>
    </row>
    <row r="44" spans="1:46" s="30" customFormat="1" ht="8.25" customHeight="1" x14ac:dyDescent="0.2">
      <c r="A44" s="22"/>
      <c r="B44" s="51"/>
      <c r="C44" s="23"/>
      <c r="D44" s="23"/>
      <c r="E44" s="24"/>
      <c r="F44" s="23"/>
      <c r="G44" s="23"/>
      <c r="H44" s="23"/>
      <c r="I44" s="23"/>
      <c r="J44" s="23"/>
      <c r="K44" s="23"/>
      <c r="L44" s="23"/>
      <c r="M44" s="23"/>
      <c r="N44" s="23"/>
      <c r="O44" s="25"/>
      <c r="P44" s="25"/>
      <c r="Q44" s="23"/>
      <c r="R44" s="23"/>
      <c r="S44" s="25"/>
      <c r="T44" s="25"/>
      <c r="U44" s="23"/>
      <c r="V44" s="23"/>
      <c r="W44" s="25"/>
      <c r="X44" s="23"/>
      <c r="Y44" s="25"/>
      <c r="Z44" s="25"/>
      <c r="AA44" s="25"/>
      <c r="AB44" s="25"/>
      <c r="AC44" s="26"/>
      <c r="AD44" s="26"/>
      <c r="AE44" s="26"/>
      <c r="AF44" s="26"/>
      <c r="AG44" s="26"/>
      <c r="AH44" s="27"/>
      <c r="AI44" s="26"/>
      <c r="AJ44" s="28"/>
      <c r="AK44" s="26"/>
      <c r="AL44" s="28"/>
      <c r="AM44" s="26"/>
      <c r="AN44" s="28"/>
      <c r="AO44" s="26"/>
      <c r="AP44" s="28"/>
      <c r="AQ44" s="26"/>
      <c r="AR44" s="26"/>
      <c r="AS44" s="52"/>
      <c r="AT44" s="29"/>
    </row>
    <row r="45" spans="1:46" s="33" customFormat="1" ht="20.25" customHeight="1" x14ac:dyDescent="0.25">
      <c r="A45" s="31"/>
      <c r="B45" s="127" t="s">
        <v>63</v>
      </c>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9"/>
      <c r="AT45" s="32"/>
    </row>
    <row r="46" spans="1:46" s="33" customFormat="1" ht="20.25" customHeight="1" x14ac:dyDescent="0.25">
      <c r="A46" s="31"/>
      <c r="B46" s="140"/>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2"/>
      <c r="AT46" s="32"/>
    </row>
    <row r="47" spans="1:46" s="33" customFormat="1" ht="5.25" customHeight="1" thickBot="1" x14ac:dyDescent="0.3">
      <c r="A47" s="31"/>
      <c r="B47" s="130"/>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2"/>
      <c r="AT47" s="32"/>
    </row>
    <row r="48" spans="1:46" s="37" customFormat="1" ht="6" customHeight="1" thickTop="1" thickBot="1" x14ac:dyDescent="0.3">
      <c r="A48" s="34"/>
      <c r="B48" s="35"/>
      <c r="C48" s="35"/>
      <c r="D48" s="35"/>
      <c r="E48" s="35"/>
      <c r="F48" s="35"/>
      <c r="G48" s="35"/>
      <c r="H48" s="35"/>
      <c r="I48" s="35"/>
      <c r="J48" s="35"/>
      <c r="K48" s="35"/>
      <c r="L48" s="21"/>
      <c r="M48" s="21"/>
      <c r="N48" s="21"/>
      <c r="O48" s="21"/>
      <c r="P48" s="21"/>
      <c r="Q48" s="21"/>
      <c r="R48" s="21"/>
      <c r="S48" s="21"/>
      <c r="T48" s="21"/>
      <c r="U48" s="35"/>
      <c r="V48" s="35"/>
      <c r="W48" s="35"/>
      <c r="X48" s="35"/>
      <c r="Y48" s="35"/>
      <c r="Z48" s="35"/>
      <c r="AA48" s="35"/>
      <c r="AB48" s="35"/>
      <c r="AC48" s="35"/>
      <c r="AD48" s="35"/>
      <c r="AE48" s="35"/>
      <c r="AF48" s="35"/>
      <c r="AG48" s="35"/>
      <c r="AH48" s="21"/>
      <c r="AI48" s="21"/>
      <c r="AJ48" s="21"/>
      <c r="AK48" s="21"/>
      <c r="AL48" s="21"/>
      <c r="AM48" s="21"/>
      <c r="AN48" s="21"/>
      <c r="AO48" s="21"/>
      <c r="AP48" s="21"/>
      <c r="AQ48" s="21"/>
      <c r="AR48" s="21"/>
      <c r="AS48" s="21"/>
      <c r="AT48" s="36"/>
    </row>
    <row r="49" spans="1:46" s="30" customFormat="1" ht="15.75" thickTop="1" x14ac:dyDescent="0.2">
      <c r="A49" s="22"/>
      <c r="B49" s="44" t="s">
        <v>28</v>
      </c>
      <c r="C49" s="45"/>
      <c r="D49" s="45"/>
      <c r="E49" s="46"/>
      <c r="F49" s="45"/>
      <c r="G49" s="45"/>
      <c r="H49" s="45"/>
      <c r="I49" s="45"/>
      <c r="J49" s="45"/>
      <c r="K49" s="45"/>
      <c r="L49" s="45"/>
      <c r="M49" s="45"/>
      <c r="N49" s="45"/>
      <c r="O49" s="47"/>
      <c r="P49" s="47"/>
      <c r="Q49" s="45"/>
      <c r="R49" s="45"/>
      <c r="S49" s="47"/>
      <c r="T49" s="47"/>
      <c r="U49" s="45"/>
      <c r="V49" s="45"/>
      <c r="W49" s="47"/>
      <c r="X49" s="45"/>
      <c r="Y49" s="47"/>
      <c r="Z49" s="47"/>
      <c r="AA49" s="47"/>
      <c r="AB49" s="47"/>
      <c r="AC49" s="42"/>
      <c r="AD49" s="42"/>
      <c r="AE49" s="42"/>
      <c r="AF49" s="42"/>
      <c r="AG49" s="42"/>
      <c r="AH49" s="48"/>
      <c r="AI49" s="42"/>
      <c r="AJ49" s="49"/>
      <c r="AK49" s="42"/>
      <c r="AL49" s="49"/>
      <c r="AM49" s="42"/>
      <c r="AN49" s="49"/>
      <c r="AO49" s="42"/>
      <c r="AP49" s="49"/>
      <c r="AQ49" s="42"/>
      <c r="AR49" s="42"/>
      <c r="AS49" s="50"/>
      <c r="AT49" s="29"/>
    </row>
    <row r="50" spans="1:46" s="30" customFormat="1" x14ac:dyDescent="0.2">
      <c r="A50" s="22"/>
      <c r="B50" s="51"/>
      <c r="C50" s="43" t="s">
        <v>32</v>
      </c>
      <c r="D50" s="23"/>
      <c r="E50" s="24"/>
      <c r="F50" s="23"/>
      <c r="G50" s="23"/>
      <c r="H50" s="23"/>
      <c r="I50" s="23"/>
      <c r="J50" s="23"/>
      <c r="K50" s="23"/>
      <c r="L50" s="23"/>
      <c r="M50" s="23"/>
      <c r="N50" s="23"/>
      <c r="O50" s="25"/>
      <c r="P50" s="25"/>
      <c r="Q50" s="23"/>
      <c r="R50" s="23"/>
      <c r="S50" s="25"/>
      <c r="T50" s="25"/>
      <c r="U50" s="23"/>
      <c r="V50" s="23"/>
      <c r="W50" s="25"/>
      <c r="X50" s="23"/>
      <c r="Y50" s="25"/>
      <c r="Z50" s="25"/>
      <c r="AA50" s="25"/>
      <c r="AB50" s="25"/>
      <c r="AC50" s="26"/>
      <c r="AD50" s="26"/>
      <c r="AE50" s="26"/>
      <c r="AF50" s="26"/>
      <c r="AG50" s="26"/>
      <c r="AH50" s="27"/>
      <c r="AI50" s="26"/>
      <c r="AJ50" s="28"/>
      <c r="AK50" s="26"/>
      <c r="AL50" s="28"/>
      <c r="AM50" s="26"/>
      <c r="AN50" s="28"/>
      <c r="AO50" s="26"/>
      <c r="AP50" s="28"/>
      <c r="AQ50" s="26"/>
      <c r="AR50" s="26"/>
      <c r="AS50" s="52"/>
      <c r="AT50" s="29"/>
    </row>
    <row r="51" spans="1:46" s="30" customFormat="1" ht="8.25" customHeight="1" x14ac:dyDescent="0.2">
      <c r="A51" s="22"/>
      <c r="B51" s="51"/>
      <c r="C51" s="23"/>
      <c r="D51" s="23"/>
      <c r="E51" s="24"/>
      <c r="F51" s="23"/>
      <c r="G51" s="23"/>
      <c r="H51" s="23"/>
      <c r="I51" s="23"/>
      <c r="J51" s="23"/>
      <c r="K51" s="23"/>
      <c r="L51" s="23"/>
      <c r="M51" s="23"/>
      <c r="N51" s="23"/>
      <c r="O51" s="25"/>
      <c r="P51" s="25"/>
      <c r="Q51" s="23"/>
      <c r="R51" s="23"/>
      <c r="S51" s="25"/>
      <c r="T51" s="25"/>
      <c r="U51" s="23"/>
      <c r="V51" s="23"/>
      <c r="W51" s="25"/>
      <c r="X51" s="23"/>
      <c r="Y51" s="25"/>
      <c r="Z51" s="25"/>
      <c r="AA51" s="25"/>
      <c r="AB51" s="25"/>
      <c r="AC51" s="26"/>
      <c r="AD51" s="26"/>
      <c r="AE51" s="26"/>
      <c r="AF51" s="26"/>
      <c r="AG51" s="26"/>
      <c r="AH51" s="27"/>
      <c r="AI51" s="26"/>
      <c r="AJ51" s="28"/>
      <c r="AK51" s="26"/>
      <c r="AL51" s="28"/>
      <c r="AM51" s="26"/>
      <c r="AN51" s="28"/>
      <c r="AO51" s="26"/>
      <c r="AP51" s="28"/>
      <c r="AQ51" s="26"/>
      <c r="AR51" s="26"/>
      <c r="AS51" s="52"/>
      <c r="AT51" s="29"/>
    </row>
    <row r="52" spans="1:46" s="33" customFormat="1" ht="20.25" customHeight="1" x14ac:dyDescent="0.25">
      <c r="A52" s="31"/>
      <c r="B52" s="127" t="s">
        <v>63</v>
      </c>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9"/>
      <c r="AT52" s="32"/>
    </row>
    <row r="53" spans="1:46" s="33" customFormat="1" ht="20.25" customHeight="1" x14ac:dyDescent="0.25">
      <c r="A53" s="31"/>
      <c r="B53" s="140"/>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2"/>
      <c r="AT53" s="32"/>
    </row>
    <row r="54" spans="1:46" s="33" customFormat="1" ht="5.25" customHeight="1" thickBot="1" x14ac:dyDescent="0.3">
      <c r="A54" s="31"/>
      <c r="B54" s="130"/>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2"/>
      <c r="AT54" s="32"/>
    </row>
    <row r="55" spans="1:46" s="37" customFormat="1" ht="6" customHeight="1" thickTop="1" thickBot="1" x14ac:dyDescent="0.3">
      <c r="A55" s="34"/>
      <c r="B55" s="35"/>
      <c r="C55" s="35"/>
      <c r="D55" s="35"/>
      <c r="E55" s="35"/>
      <c r="F55" s="35"/>
      <c r="G55" s="35"/>
      <c r="H55" s="35"/>
      <c r="I55" s="35"/>
      <c r="J55" s="35"/>
      <c r="K55" s="35"/>
      <c r="L55" s="21"/>
      <c r="M55" s="21"/>
      <c r="N55" s="21"/>
      <c r="O55" s="21"/>
      <c r="P55" s="21"/>
      <c r="Q55" s="21"/>
      <c r="R55" s="21"/>
      <c r="S55" s="21"/>
      <c r="T55" s="21"/>
      <c r="U55" s="35"/>
      <c r="V55" s="35"/>
      <c r="W55" s="35"/>
      <c r="X55" s="35"/>
      <c r="Y55" s="35"/>
      <c r="Z55" s="35"/>
      <c r="AA55" s="35"/>
      <c r="AB55" s="35"/>
      <c r="AC55" s="35"/>
      <c r="AD55" s="35"/>
      <c r="AE55" s="35"/>
      <c r="AF55" s="35"/>
      <c r="AG55" s="35"/>
      <c r="AH55" s="21"/>
      <c r="AI55" s="21"/>
      <c r="AJ55" s="21"/>
      <c r="AK55" s="21"/>
      <c r="AL55" s="21"/>
      <c r="AM55" s="21"/>
      <c r="AN55" s="21"/>
      <c r="AO55" s="21"/>
      <c r="AP55" s="21"/>
      <c r="AQ55" s="21"/>
      <c r="AR55" s="21"/>
      <c r="AS55" s="21"/>
      <c r="AT55" s="36"/>
    </row>
    <row r="56" spans="1:46" s="30" customFormat="1" ht="15.75" thickTop="1" x14ac:dyDescent="0.2">
      <c r="A56" s="22"/>
      <c r="B56" s="44" t="s">
        <v>29</v>
      </c>
      <c r="C56" s="45"/>
      <c r="D56" s="45"/>
      <c r="E56" s="46"/>
      <c r="F56" s="45"/>
      <c r="G56" s="45"/>
      <c r="H56" s="45"/>
      <c r="I56" s="45"/>
      <c r="J56" s="45"/>
      <c r="K56" s="45"/>
      <c r="L56" s="45"/>
      <c r="M56" s="45"/>
      <c r="N56" s="45"/>
      <c r="O56" s="47"/>
      <c r="P56" s="47"/>
      <c r="Q56" s="45"/>
      <c r="R56" s="45"/>
      <c r="S56" s="47"/>
      <c r="T56" s="47"/>
      <c r="U56" s="45"/>
      <c r="V56" s="45"/>
      <c r="W56" s="47"/>
      <c r="X56" s="45"/>
      <c r="Y56" s="47"/>
      <c r="Z56" s="47"/>
      <c r="AA56" s="47"/>
      <c r="AB56" s="47"/>
      <c r="AC56" s="42"/>
      <c r="AD56" s="42"/>
      <c r="AE56" s="42"/>
      <c r="AF56" s="42"/>
      <c r="AG56" s="42"/>
      <c r="AH56" s="48"/>
      <c r="AI56" s="42"/>
      <c r="AJ56" s="49"/>
      <c r="AK56" s="42"/>
      <c r="AL56" s="49"/>
      <c r="AM56" s="42"/>
      <c r="AN56" s="49"/>
      <c r="AO56" s="42"/>
      <c r="AP56" s="49"/>
      <c r="AQ56" s="42"/>
      <c r="AR56" s="42"/>
      <c r="AS56" s="50"/>
      <c r="AT56" s="29"/>
    </row>
    <row r="57" spans="1:46" s="30" customFormat="1" x14ac:dyDescent="0.2">
      <c r="A57" s="22"/>
      <c r="B57" s="51"/>
      <c r="C57" s="43" t="s">
        <v>81</v>
      </c>
      <c r="D57" s="23"/>
      <c r="E57" s="24"/>
      <c r="F57" s="23"/>
      <c r="G57" s="23"/>
      <c r="H57" s="23"/>
      <c r="I57" s="23"/>
      <c r="J57" s="23"/>
      <c r="K57" s="23"/>
      <c r="L57" s="23"/>
      <c r="M57" s="23"/>
      <c r="N57" s="23"/>
      <c r="O57" s="25"/>
      <c r="P57" s="25"/>
      <c r="Q57" s="23"/>
      <c r="R57" s="23"/>
      <c r="S57" s="25"/>
      <c r="T57" s="25"/>
      <c r="U57" s="23"/>
      <c r="V57" s="23"/>
      <c r="W57" s="25"/>
      <c r="X57" s="23"/>
      <c r="Y57" s="25"/>
      <c r="Z57" s="25"/>
      <c r="AA57" s="25"/>
      <c r="AB57" s="25"/>
      <c r="AC57" s="26"/>
      <c r="AD57" s="26"/>
      <c r="AE57" s="26"/>
      <c r="AF57" s="26"/>
      <c r="AG57" s="26"/>
      <c r="AH57" s="27"/>
      <c r="AI57" s="26"/>
      <c r="AJ57" s="28"/>
      <c r="AK57" s="26"/>
      <c r="AL57" s="28"/>
      <c r="AM57" s="26"/>
      <c r="AN57" s="28"/>
      <c r="AO57" s="26"/>
      <c r="AP57" s="28"/>
      <c r="AQ57" s="26"/>
      <c r="AR57" s="26"/>
      <c r="AS57" s="52"/>
      <c r="AT57" s="29"/>
    </row>
    <row r="58" spans="1:46" s="30" customFormat="1" ht="8.25" customHeight="1" x14ac:dyDescent="0.2">
      <c r="A58" s="22"/>
      <c r="B58" s="51"/>
      <c r="C58" s="23"/>
      <c r="D58" s="23"/>
      <c r="E58" s="24"/>
      <c r="F58" s="23"/>
      <c r="G58" s="23"/>
      <c r="H58" s="23"/>
      <c r="I58" s="23"/>
      <c r="J58" s="23"/>
      <c r="K58" s="23"/>
      <c r="L58" s="23"/>
      <c r="M58" s="23"/>
      <c r="N58" s="23"/>
      <c r="O58" s="25"/>
      <c r="P58" s="25"/>
      <c r="Q58" s="23"/>
      <c r="R58" s="23"/>
      <c r="S58" s="25"/>
      <c r="T58" s="25"/>
      <c r="U58" s="23"/>
      <c r="V58" s="23"/>
      <c r="W58" s="25"/>
      <c r="X58" s="23"/>
      <c r="Y58" s="25"/>
      <c r="Z58" s="25"/>
      <c r="AA58" s="25"/>
      <c r="AB58" s="25"/>
      <c r="AC58" s="26"/>
      <c r="AD58" s="26"/>
      <c r="AE58" s="26"/>
      <c r="AF58" s="26"/>
      <c r="AG58" s="26"/>
      <c r="AH58" s="27"/>
      <c r="AI58" s="26"/>
      <c r="AJ58" s="28"/>
      <c r="AK58" s="26"/>
      <c r="AL58" s="28"/>
      <c r="AM58" s="26"/>
      <c r="AN58" s="28"/>
      <c r="AO58" s="26"/>
      <c r="AP58" s="28"/>
      <c r="AQ58" s="26"/>
      <c r="AR58" s="26"/>
      <c r="AS58" s="52"/>
      <c r="AT58" s="29"/>
    </row>
    <row r="59" spans="1:46" s="33" customFormat="1" ht="20.25" customHeight="1" x14ac:dyDescent="0.25">
      <c r="A59" s="31"/>
      <c r="B59" s="127" t="s">
        <v>63</v>
      </c>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9"/>
      <c r="AT59" s="32"/>
    </row>
    <row r="60" spans="1:46" s="33" customFormat="1" ht="20.25" customHeight="1" x14ac:dyDescent="0.25">
      <c r="A60" s="31"/>
      <c r="B60" s="140"/>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2"/>
      <c r="AT60" s="32"/>
    </row>
    <row r="61" spans="1:46" s="33" customFormat="1" ht="5.25" customHeight="1" thickBot="1" x14ac:dyDescent="0.3">
      <c r="A61" s="31"/>
      <c r="B61" s="130"/>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2"/>
      <c r="AT61" s="32"/>
    </row>
    <row r="62" spans="1:46" s="37" customFormat="1" ht="6" customHeight="1" thickTop="1" thickBot="1" x14ac:dyDescent="0.3">
      <c r="A62" s="34"/>
      <c r="B62" s="35"/>
      <c r="C62" s="35"/>
      <c r="D62" s="35"/>
      <c r="E62" s="35"/>
      <c r="F62" s="35"/>
      <c r="G62" s="35"/>
      <c r="H62" s="35"/>
      <c r="I62" s="35"/>
      <c r="J62" s="35"/>
      <c r="K62" s="35"/>
      <c r="L62" s="21"/>
      <c r="M62" s="21"/>
      <c r="N62" s="21"/>
      <c r="O62" s="21"/>
      <c r="P62" s="21"/>
      <c r="Q62" s="21"/>
      <c r="R62" s="21"/>
      <c r="S62" s="21"/>
      <c r="T62" s="21"/>
      <c r="U62" s="35"/>
      <c r="V62" s="35"/>
      <c r="W62" s="35"/>
      <c r="X62" s="35"/>
      <c r="Y62" s="35"/>
      <c r="Z62" s="35"/>
      <c r="AA62" s="35"/>
      <c r="AB62" s="35"/>
      <c r="AC62" s="35"/>
      <c r="AD62" s="35"/>
      <c r="AE62" s="35"/>
      <c r="AF62" s="35"/>
      <c r="AG62" s="35"/>
      <c r="AH62" s="21"/>
      <c r="AI62" s="21"/>
      <c r="AJ62" s="21"/>
      <c r="AK62" s="21"/>
      <c r="AL62" s="21"/>
      <c r="AM62" s="21"/>
      <c r="AN62" s="21"/>
      <c r="AO62" s="21"/>
      <c r="AP62" s="21"/>
      <c r="AQ62" s="21"/>
      <c r="AR62" s="21"/>
      <c r="AS62" s="21"/>
      <c r="AT62" s="36"/>
    </row>
    <row r="63" spans="1:46" s="30" customFormat="1" ht="15.75" thickTop="1" x14ac:dyDescent="0.2">
      <c r="A63" s="22"/>
      <c r="B63" s="44" t="s">
        <v>30</v>
      </c>
      <c r="C63" s="45"/>
      <c r="D63" s="45"/>
      <c r="E63" s="46"/>
      <c r="F63" s="45"/>
      <c r="G63" s="45"/>
      <c r="H63" s="45"/>
      <c r="I63" s="45"/>
      <c r="J63" s="45"/>
      <c r="K63" s="45"/>
      <c r="L63" s="45"/>
      <c r="M63" s="45"/>
      <c r="N63" s="45"/>
      <c r="O63" s="47"/>
      <c r="P63" s="47"/>
      <c r="Q63" s="45"/>
      <c r="R63" s="45"/>
      <c r="S63" s="47"/>
      <c r="T63" s="47"/>
      <c r="U63" s="45"/>
      <c r="V63" s="45"/>
      <c r="W63" s="47"/>
      <c r="X63" s="45"/>
      <c r="Y63" s="47"/>
      <c r="Z63" s="47"/>
      <c r="AA63" s="47"/>
      <c r="AB63" s="47"/>
      <c r="AC63" s="42"/>
      <c r="AD63" s="42"/>
      <c r="AE63" s="42"/>
      <c r="AF63" s="42"/>
      <c r="AG63" s="42"/>
      <c r="AH63" s="48"/>
      <c r="AI63" s="42"/>
      <c r="AJ63" s="49"/>
      <c r="AK63" s="42"/>
      <c r="AL63" s="49"/>
      <c r="AM63" s="42"/>
      <c r="AN63" s="49"/>
      <c r="AO63" s="42"/>
      <c r="AP63" s="49"/>
      <c r="AQ63" s="42"/>
      <c r="AR63" s="42"/>
      <c r="AS63" s="50"/>
      <c r="AT63" s="29"/>
    </row>
    <row r="64" spans="1:46" s="30" customFormat="1" x14ac:dyDescent="0.2">
      <c r="A64" s="22"/>
      <c r="B64" s="51"/>
      <c r="C64" s="43" t="s">
        <v>31</v>
      </c>
      <c r="D64" s="23"/>
      <c r="E64" s="24"/>
      <c r="F64" s="23"/>
      <c r="G64" s="23"/>
      <c r="H64" s="23"/>
      <c r="I64" s="23"/>
      <c r="J64" s="23"/>
      <c r="K64" s="23"/>
      <c r="L64" s="23"/>
      <c r="M64" s="23"/>
      <c r="N64" s="23"/>
      <c r="O64" s="25"/>
      <c r="P64" s="25"/>
      <c r="Q64" s="23"/>
      <c r="R64" s="23"/>
      <c r="S64" s="25"/>
      <c r="T64" s="25"/>
      <c r="U64" s="23"/>
      <c r="V64" s="23"/>
      <c r="W64" s="25"/>
      <c r="X64" s="23"/>
      <c r="Y64" s="25"/>
      <c r="Z64" s="25"/>
      <c r="AA64" s="25"/>
      <c r="AB64" s="25"/>
      <c r="AC64" s="26"/>
      <c r="AD64" s="26"/>
      <c r="AE64" s="26"/>
      <c r="AF64" s="26"/>
      <c r="AG64" s="26"/>
      <c r="AH64" s="27"/>
      <c r="AI64" s="26"/>
      <c r="AJ64" s="28"/>
      <c r="AK64" s="26"/>
      <c r="AL64" s="28"/>
      <c r="AM64" s="26"/>
      <c r="AN64" s="28"/>
      <c r="AO64" s="26"/>
      <c r="AP64" s="28"/>
      <c r="AQ64" s="26"/>
      <c r="AR64" s="26"/>
      <c r="AS64" s="52"/>
      <c r="AT64" s="29"/>
    </row>
    <row r="65" spans="1:46" s="30" customFormat="1" ht="8.25" customHeight="1" x14ac:dyDescent="0.2">
      <c r="A65" s="22"/>
      <c r="B65" s="51"/>
      <c r="C65" s="23"/>
      <c r="D65" s="23"/>
      <c r="E65" s="24"/>
      <c r="F65" s="23"/>
      <c r="G65" s="23"/>
      <c r="H65" s="23"/>
      <c r="I65" s="23"/>
      <c r="J65" s="23"/>
      <c r="K65" s="23"/>
      <c r="L65" s="23"/>
      <c r="M65" s="23"/>
      <c r="N65" s="23"/>
      <c r="O65" s="25"/>
      <c r="P65" s="25"/>
      <c r="Q65" s="23"/>
      <c r="R65" s="23"/>
      <c r="S65" s="25"/>
      <c r="T65" s="25"/>
      <c r="U65" s="23"/>
      <c r="V65" s="23"/>
      <c r="W65" s="25"/>
      <c r="X65" s="23"/>
      <c r="Y65" s="25"/>
      <c r="Z65" s="25"/>
      <c r="AA65" s="25"/>
      <c r="AB65" s="25"/>
      <c r="AC65" s="26"/>
      <c r="AD65" s="26"/>
      <c r="AE65" s="26"/>
      <c r="AF65" s="26"/>
      <c r="AG65" s="26"/>
      <c r="AH65" s="27"/>
      <c r="AI65" s="26"/>
      <c r="AJ65" s="28"/>
      <c r="AK65" s="26"/>
      <c r="AL65" s="28"/>
      <c r="AM65" s="26"/>
      <c r="AN65" s="28"/>
      <c r="AO65" s="26"/>
      <c r="AP65" s="28"/>
      <c r="AQ65" s="26"/>
      <c r="AR65" s="26"/>
      <c r="AS65" s="52"/>
      <c r="AT65" s="29"/>
    </row>
    <row r="66" spans="1:46" s="33" customFormat="1" ht="20.25" customHeight="1" x14ac:dyDescent="0.25">
      <c r="A66" s="31"/>
      <c r="B66" s="127" t="s">
        <v>33</v>
      </c>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9"/>
      <c r="AT66" s="32"/>
    </row>
    <row r="67" spans="1:46" s="33" customFormat="1" ht="20.25" customHeight="1" x14ac:dyDescent="0.25">
      <c r="A67" s="31"/>
      <c r="B67" s="127"/>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9"/>
      <c r="AT67" s="32"/>
    </row>
    <row r="68" spans="1:46" s="33" customFormat="1" ht="20.25" customHeight="1" x14ac:dyDescent="0.25">
      <c r="A68" s="31"/>
      <c r="B68" s="127"/>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9"/>
      <c r="AT68" s="32"/>
    </row>
    <row r="69" spans="1:46" s="33" customFormat="1" ht="5.25" customHeight="1" thickBot="1" x14ac:dyDescent="0.3">
      <c r="A69" s="31"/>
      <c r="B69" s="130"/>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2"/>
      <c r="AT69" s="32"/>
    </row>
    <row r="70" spans="1:46" s="37" customFormat="1" ht="6" customHeight="1" thickTop="1" x14ac:dyDescent="0.25">
      <c r="A70" s="34"/>
      <c r="B70" s="35"/>
      <c r="C70" s="35"/>
      <c r="D70" s="35"/>
      <c r="E70" s="35"/>
      <c r="F70" s="35"/>
      <c r="G70" s="35"/>
      <c r="H70" s="35"/>
      <c r="I70" s="35"/>
      <c r="J70" s="35"/>
      <c r="K70" s="35"/>
      <c r="L70" s="21"/>
      <c r="M70" s="21"/>
      <c r="N70" s="21"/>
      <c r="O70" s="21"/>
      <c r="P70" s="21"/>
      <c r="Q70" s="21"/>
      <c r="R70" s="21"/>
      <c r="S70" s="21"/>
      <c r="T70" s="21"/>
      <c r="U70" s="35"/>
      <c r="V70" s="35"/>
      <c r="W70" s="35"/>
      <c r="X70" s="35"/>
      <c r="Y70" s="35"/>
      <c r="Z70" s="35"/>
      <c r="AA70" s="35"/>
      <c r="AB70" s="35"/>
      <c r="AC70" s="35"/>
      <c r="AD70" s="35"/>
      <c r="AE70" s="35"/>
      <c r="AF70" s="35"/>
      <c r="AG70" s="35"/>
      <c r="AH70" s="21"/>
      <c r="AI70" s="21"/>
      <c r="AJ70" s="21"/>
      <c r="AK70" s="21"/>
      <c r="AL70" s="21"/>
      <c r="AM70" s="21"/>
      <c r="AN70" s="21"/>
      <c r="AO70" s="21"/>
      <c r="AP70" s="21"/>
      <c r="AQ70" s="21"/>
      <c r="AR70" s="21"/>
      <c r="AS70" s="21"/>
      <c r="AT70" s="36"/>
    </row>
    <row r="71" spans="1:46" s="33" customFormat="1" ht="41.25" customHeight="1" thickBot="1" x14ac:dyDescent="0.3">
      <c r="A71" s="121" t="s">
        <v>3</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3"/>
    </row>
  </sheetData>
  <mergeCells count="37">
    <mergeCell ref="AG21:AG22"/>
    <mergeCell ref="B59:AS59"/>
    <mergeCell ref="B60:AS60"/>
    <mergeCell ref="B61:AS61"/>
    <mergeCell ref="B66:AS66"/>
    <mergeCell ref="B69:AS69"/>
    <mergeCell ref="B67:AS67"/>
    <mergeCell ref="B68:AS68"/>
    <mergeCell ref="B45:AS45"/>
    <mergeCell ref="B47:AS47"/>
    <mergeCell ref="B52:AS52"/>
    <mergeCell ref="B54:AS54"/>
    <mergeCell ref="B46:AS46"/>
    <mergeCell ref="B53:AS53"/>
    <mergeCell ref="A7:AT7"/>
    <mergeCell ref="A6:AT6"/>
    <mergeCell ref="A1:AT1"/>
    <mergeCell ref="A2:AT2"/>
    <mergeCell ref="A3:AT3"/>
    <mergeCell ref="A4:AT4"/>
    <mergeCell ref="A5:AT5"/>
    <mergeCell ref="A71:AT71"/>
    <mergeCell ref="A9:AT9"/>
    <mergeCell ref="B31:AS31"/>
    <mergeCell ref="B33:AS33"/>
    <mergeCell ref="A12:AT12"/>
    <mergeCell ref="A11:AT11"/>
    <mergeCell ref="A14:AT14"/>
    <mergeCell ref="A15:AT15"/>
    <mergeCell ref="AG18:AT18"/>
    <mergeCell ref="B21:P22"/>
    <mergeCell ref="AI21:AT22"/>
    <mergeCell ref="A26:AT26"/>
    <mergeCell ref="B38:AS38"/>
    <mergeCell ref="B40:AS40"/>
    <mergeCell ref="B39:AS39"/>
    <mergeCell ref="B32:AS32"/>
  </mergeCells>
  <printOptions horizontalCentered="1" verticalCentered="1"/>
  <pageMargins left="0.59055118110236227" right="0" top="0" bottom="0" header="0" footer="0"/>
  <pageSetup paperSize="9" scale="70" fitToWidth="0"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opLeftCell="D1" zoomScale="60" zoomScaleNormal="60" workbookViewId="0">
      <selection activeCell="M25" sqref="M25"/>
    </sheetView>
  </sheetViews>
  <sheetFormatPr defaultColWidth="14.42578125" defaultRowHeight="15" x14ac:dyDescent="0.25"/>
  <cols>
    <col min="1" max="1" width="14.42578125" style="58"/>
    <col min="2" max="20" width="16.28515625" style="67" customWidth="1"/>
    <col min="21" max="16384" width="14.42578125" style="58"/>
  </cols>
  <sheetData>
    <row r="1" spans="1:21" x14ac:dyDescent="0.25">
      <c r="A1" s="68" t="s">
        <v>37</v>
      </c>
      <c r="B1" s="68"/>
      <c r="C1" s="68"/>
      <c r="D1" s="68"/>
      <c r="E1" s="68"/>
      <c r="F1" s="68"/>
      <c r="G1" s="68"/>
      <c r="H1" s="68"/>
      <c r="I1" s="68"/>
      <c r="J1" s="68"/>
      <c r="K1" s="68"/>
    </row>
    <row r="2" spans="1:21" x14ac:dyDescent="0.25">
      <c r="A2" s="67" t="s">
        <v>88</v>
      </c>
      <c r="S2" s="162" t="s">
        <v>142</v>
      </c>
      <c r="T2" s="162"/>
      <c r="U2" s="162"/>
    </row>
    <row r="3" spans="1:21" x14ac:dyDescent="0.25">
      <c r="A3" s="67" t="s">
        <v>38</v>
      </c>
    </row>
    <row r="4" spans="1:21" x14ac:dyDescent="0.25">
      <c r="B4" s="163"/>
      <c r="C4" s="163"/>
      <c r="D4" s="163"/>
      <c r="E4" s="163"/>
      <c r="F4" s="163"/>
      <c r="G4" s="163"/>
      <c r="H4" s="163"/>
      <c r="I4" s="163"/>
      <c r="J4" s="163"/>
      <c r="K4" s="163"/>
      <c r="L4" s="163"/>
      <c r="M4" s="163"/>
      <c r="N4" s="163"/>
      <c r="O4" s="163"/>
      <c r="P4" s="163"/>
      <c r="Q4" s="163"/>
      <c r="R4" s="163"/>
      <c r="S4" s="163"/>
      <c r="T4" s="163"/>
    </row>
    <row r="5" spans="1:21" ht="25.5" x14ac:dyDescent="0.25">
      <c r="A5" s="59" t="s">
        <v>89</v>
      </c>
      <c r="B5" s="59" t="s">
        <v>34</v>
      </c>
      <c r="C5" s="59" t="s">
        <v>91</v>
      </c>
      <c r="D5" s="82" t="s">
        <v>92</v>
      </c>
      <c r="E5" s="59" t="s">
        <v>93</v>
      </c>
      <c r="F5" s="59" t="s">
        <v>94</v>
      </c>
      <c r="G5" s="59" t="s">
        <v>95</v>
      </c>
      <c r="H5" s="82" t="s">
        <v>96</v>
      </c>
      <c r="I5" s="83" t="s">
        <v>97</v>
      </c>
      <c r="J5" s="59" t="s">
        <v>98</v>
      </c>
      <c r="K5" s="59" t="s">
        <v>99</v>
      </c>
      <c r="L5" s="164" t="s">
        <v>42</v>
      </c>
      <c r="M5" s="165"/>
      <c r="N5" s="166"/>
      <c r="O5" s="167" t="s">
        <v>35</v>
      </c>
      <c r="P5" s="168"/>
      <c r="Q5" s="168"/>
      <c r="R5" s="168"/>
      <c r="S5" s="169"/>
      <c r="T5" s="78" t="s">
        <v>47</v>
      </c>
      <c r="U5" s="59" t="s">
        <v>109</v>
      </c>
    </row>
    <row r="6" spans="1:21" ht="159" x14ac:dyDescent="0.25">
      <c r="A6" s="60" t="s">
        <v>90</v>
      </c>
      <c r="B6" s="61" t="s">
        <v>36</v>
      </c>
      <c r="C6" s="62" t="s">
        <v>100</v>
      </c>
      <c r="D6" s="63" t="s">
        <v>101</v>
      </c>
      <c r="E6" s="60" t="s">
        <v>102</v>
      </c>
      <c r="F6" s="60" t="s">
        <v>103</v>
      </c>
      <c r="G6" s="60" t="s">
        <v>104</v>
      </c>
      <c r="H6" s="60" t="s">
        <v>105</v>
      </c>
      <c r="I6" s="60" t="s">
        <v>106</v>
      </c>
      <c r="J6" s="60" t="s">
        <v>107</v>
      </c>
      <c r="K6" s="60" t="s">
        <v>108</v>
      </c>
      <c r="L6" s="75" t="s">
        <v>39</v>
      </c>
      <c r="M6" s="76" t="s">
        <v>40</v>
      </c>
      <c r="N6" s="77" t="s">
        <v>41</v>
      </c>
      <c r="O6" s="79" t="s">
        <v>43</v>
      </c>
      <c r="P6" s="79" t="s">
        <v>44</v>
      </c>
      <c r="Q6" s="79" t="s">
        <v>45</v>
      </c>
      <c r="R6" s="79" t="s">
        <v>46</v>
      </c>
      <c r="S6" s="79" t="s">
        <v>161</v>
      </c>
      <c r="T6" s="80" t="s">
        <v>48</v>
      </c>
      <c r="U6" s="60" t="s">
        <v>110</v>
      </c>
    </row>
    <row r="7" spans="1:21" x14ac:dyDescent="0.25">
      <c r="A7" s="81"/>
      <c r="B7" s="65" t="s">
        <v>49</v>
      </c>
      <c r="C7" s="64"/>
      <c r="D7" s="64"/>
      <c r="E7" s="64"/>
      <c r="F7" s="64"/>
      <c r="G7" s="64"/>
      <c r="H7" s="64"/>
      <c r="I7" s="64"/>
      <c r="J7" s="64"/>
      <c r="K7" s="64"/>
      <c r="L7" s="65" t="s">
        <v>50</v>
      </c>
      <c r="M7" s="65" t="s">
        <v>51</v>
      </c>
      <c r="N7" s="65" t="s">
        <v>52</v>
      </c>
      <c r="O7" s="65" t="s">
        <v>53</v>
      </c>
      <c r="P7" s="65" t="s">
        <v>54</v>
      </c>
      <c r="Q7" s="65" t="s">
        <v>55</v>
      </c>
      <c r="R7" s="65" t="s">
        <v>56</v>
      </c>
      <c r="S7" s="74" t="s">
        <v>57</v>
      </c>
      <c r="T7" s="65" t="s">
        <v>162</v>
      </c>
      <c r="U7" s="66"/>
    </row>
    <row r="8" spans="1:21" ht="30" x14ac:dyDescent="0.25">
      <c r="A8" s="81" t="s">
        <v>147</v>
      </c>
      <c r="B8" s="64" t="s">
        <v>78</v>
      </c>
      <c r="C8" s="64"/>
      <c r="D8" s="64"/>
      <c r="E8" s="64"/>
      <c r="F8" s="64"/>
      <c r="G8" s="64"/>
      <c r="H8" s="64"/>
      <c r="I8" s="64"/>
      <c r="J8" s="64"/>
      <c r="K8" s="64"/>
      <c r="L8" s="64" t="s">
        <v>84</v>
      </c>
      <c r="M8" s="65" t="s">
        <v>82</v>
      </c>
      <c r="N8" s="65">
        <v>35</v>
      </c>
      <c r="O8" s="65">
        <v>5</v>
      </c>
      <c r="P8" s="65" t="s">
        <v>152</v>
      </c>
      <c r="Q8" s="65">
        <v>5</v>
      </c>
      <c r="R8" s="65">
        <v>5</v>
      </c>
      <c r="S8" s="74">
        <f>AVERAGE(O8:R8)</f>
        <v>5</v>
      </c>
      <c r="T8" s="66"/>
      <c r="U8" s="66"/>
    </row>
    <row r="9" spans="1:21" x14ac:dyDescent="0.25">
      <c r="A9" s="81" t="s">
        <v>147</v>
      </c>
      <c r="B9" s="64" t="s">
        <v>78</v>
      </c>
      <c r="C9" s="64"/>
      <c r="D9" s="64"/>
      <c r="E9" s="64"/>
      <c r="F9" s="64"/>
      <c r="G9" s="64"/>
      <c r="H9" s="64"/>
      <c r="I9" s="64"/>
      <c r="J9" s="64"/>
      <c r="K9" s="64"/>
      <c r="L9" s="64" t="s">
        <v>85</v>
      </c>
      <c r="M9" s="65" t="s">
        <v>83</v>
      </c>
      <c r="N9" s="65">
        <v>21</v>
      </c>
      <c r="O9" s="65">
        <v>3</v>
      </c>
      <c r="P9" s="65">
        <v>2</v>
      </c>
      <c r="Q9" s="65" t="s">
        <v>152</v>
      </c>
      <c r="R9" s="65">
        <v>1</v>
      </c>
      <c r="S9" s="74">
        <f>AVERAGE(O9:R9)</f>
        <v>2</v>
      </c>
      <c r="T9" s="66"/>
      <c r="U9" s="66"/>
    </row>
    <row r="10" spans="1:21" x14ac:dyDescent="0.25">
      <c r="A10" s="81" t="s">
        <v>147</v>
      </c>
      <c r="B10" s="64" t="s">
        <v>78</v>
      </c>
      <c r="C10" s="64"/>
      <c r="D10" s="64"/>
      <c r="E10" s="64"/>
      <c r="F10" s="64"/>
      <c r="G10" s="64"/>
      <c r="H10" s="64"/>
      <c r="I10" s="64"/>
      <c r="J10" s="64"/>
      <c r="K10" s="64"/>
      <c r="L10" s="64" t="s">
        <v>86</v>
      </c>
      <c r="M10" s="65" t="s">
        <v>82</v>
      </c>
      <c r="N10" s="65">
        <v>50</v>
      </c>
      <c r="O10" s="65">
        <v>3</v>
      </c>
      <c r="P10" s="65">
        <v>5</v>
      </c>
      <c r="Q10" s="65" t="s">
        <v>152</v>
      </c>
      <c r="R10" s="65">
        <v>5</v>
      </c>
      <c r="S10" s="74">
        <f>AVERAGE(O10:R10)</f>
        <v>4.333333333333333</v>
      </c>
      <c r="T10" s="66"/>
      <c r="U10" s="66"/>
    </row>
    <row r="11" spans="1:21" x14ac:dyDescent="0.25">
      <c r="A11" s="81" t="s">
        <v>147</v>
      </c>
      <c r="B11" s="64" t="s">
        <v>78</v>
      </c>
      <c r="C11" s="64"/>
      <c r="D11" s="64"/>
      <c r="E11" s="64"/>
      <c r="F11" s="64"/>
      <c r="G11" s="64"/>
      <c r="H11" s="64"/>
      <c r="I11" s="64"/>
      <c r="J11" s="64"/>
      <c r="K11" s="64"/>
      <c r="L11" s="64" t="s">
        <v>87</v>
      </c>
      <c r="M11" s="65" t="s">
        <v>82</v>
      </c>
      <c r="N11" s="65">
        <v>50</v>
      </c>
      <c r="O11" s="65">
        <v>5</v>
      </c>
      <c r="P11" s="65" t="s">
        <v>152</v>
      </c>
      <c r="Q11" s="65">
        <v>3</v>
      </c>
      <c r="R11" s="65">
        <v>2</v>
      </c>
      <c r="S11" s="74">
        <f>AVERAGE(O11:R11)</f>
        <v>3.3333333333333335</v>
      </c>
      <c r="T11" s="66"/>
      <c r="U11" s="66"/>
    </row>
    <row r="12" spans="1:21" x14ac:dyDescent="0.25">
      <c r="A12" s="81" t="s">
        <v>147</v>
      </c>
      <c r="B12" s="64" t="s">
        <v>141</v>
      </c>
      <c r="C12" s="64"/>
      <c r="D12" s="64"/>
      <c r="E12" s="64"/>
      <c r="F12" s="64"/>
      <c r="G12" s="64"/>
      <c r="H12" s="64"/>
      <c r="I12" s="64"/>
      <c r="J12" s="64"/>
      <c r="K12" s="64"/>
      <c r="L12" s="64" t="s">
        <v>140</v>
      </c>
      <c r="M12" s="65" t="s">
        <v>83</v>
      </c>
      <c r="N12" s="65">
        <v>28</v>
      </c>
      <c r="O12" s="65">
        <v>3</v>
      </c>
      <c r="P12" s="65">
        <v>1</v>
      </c>
      <c r="Q12" s="65" t="s">
        <v>152</v>
      </c>
      <c r="R12" s="65">
        <v>4</v>
      </c>
      <c r="S12" s="74">
        <f>AVERAGE(O12:R12)</f>
        <v>2.6666666666666665</v>
      </c>
      <c r="T12" s="66"/>
      <c r="U12" s="66"/>
    </row>
    <row r="13" spans="1:21" x14ac:dyDescent="0.25">
      <c r="A13" s="81" t="s">
        <v>147</v>
      </c>
      <c r="B13" s="64" t="s">
        <v>146</v>
      </c>
      <c r="C13" s="64"/>
      <c r="D13" s="64"/>
      <c r="E13" s="64"/>
      <c r="F13" s="64"/>
      <c r="G13" s="64"/>
      <c r="H13" s="64"/>
      <c r="I13" s="64"/>
      <c r="J13" s="64"/>
      <c r="K13" s="64"/>
      <c r="L13" s="64" t="s">
        <v>152</v>
      </c>
      <c r="M13" s="65" t="s">
        <v>152</v>
      </c>
      <c r="N13" s="65" t="s">
        <v>152</v>
      </c>
      <c r="O13" s="65" t="s">
        <v>152</v>
      </c>
      <c r="P13" s="65" t="s">
        <v>152</v>
      </c>
      <c r="Q13" s="65" t="s">
        <v>152</v>
      </c>
      <c r="R13" s="65" t="s">
        <v>152</v>
      </c>
      <c r="S13" s="65" t="s">
        <v>152</v>
      </c>
      <c r="T13" s="66"/>
      <c r="U13" s="66"/>
    </row>
    <row r="14" spans="1:21" x14ac:dyDescent="0.25">
      <c r="A14" s="81" t="s">
        <v>147</v>
      </c>
      <c r="B14" s="64" t="s">
        <v>141</v>
      </c>
      <c r="C14" s="64"/>
      <c r="D14" s="64"/>
      <c r="E14" s="64"/>
      <c r="F14" s="64"/>
      <c r="G14" s="64"/>
      <c r="H14" s="64"/>
      <c r="I14" s="64"/>
      <c r="J14" s="64"/>
      <c r="K14" s="64"/>
      <c r="L14" s="64" t="s">
        <v>152</v>
      </c>
      <c r="M14" s="65" t="s">
        <v>152</v>
      </c>
      <c r="N14" s="65" t="s">
        <v>152</v>
      </c>
      <c r="O14" s="65" t="s">
        <v>152</v>
      </c>
      <c r="P14" s="65" t="s">
        <v>152</v>
      </c>
      <c r="Q14" s="65" t="s">
        <v>152</v>
      </c>
      <c r="R14" s="65" t="s">
        <v>152</v>
      </c>
      <c r="S14" s="65" t="s">
        <v>152</v>
      </c>
      <c r="T14" s="66"/>
      <c r="U14" s="66"/>
    </row>
    <row r="15" spans="1:21" x14ac:dyDescent="0.25">
      <c r="A15" s="81" t="s">
        <v>147</v>
      </c>
      <c r="B15" s="64" t="s">
        <v>141</v>
      </c>
      <c r="C15" s="64"/>
      <c r="D15" s="64"/>
      <c r="E15" s="64"/>
      <c r="F15" s="64"/>
      <c r="G15" s="64"/>
      <c r="H15" s="64"/>
      <c r="I15" s="64"/>
      <c r="J15" s="64"/>
      <c r="K15" s="64"/>
      <c r="L15" s="64" t="s">
        <v>87</v>
      </c>
      <c r="M15" s="65" t="s">
        <v>82</v>
      </c>
      <c r="N15" s="65">
        <v>50</v>
      </c>
      <c r="O15" s="65">
        <v>5</v>
      </c>
      <c r="P15" s="65" t="s">
        <v>152</v>
      </c>
      <c r="Q15" s="65">
        <v>3</v>
      </c>
      <c r="R15" s="65">
        <v>2</v>
      </c>
      <c r="S15" s="74">
        <f>AVERAGE(O15:R15)</f>
        <v>3.3333333333333335</v>
      </c>
      <c r="T15" s="66"/>
      <c r="U15" s="66"/>
    </row>
    <row r="16" spans="1:21" x14ac:dyDescent="0.25">
      <c r="A16" s="81" t="s">
        <v>147</v>
      </c>
      <c r="B16" s="64" t="s">
        <v>141</v>
      </c>
      <c r="C16" s="64"/>
      <c r="D16" s="64"/>
      <c r="E16" s="64"/>
      <c r="F16" s="64"/>
      <c r="G16" s="64"/>
      <c r="H16" s="64"/>
      <c r="I16" s="64"/>
      <c r="J16" s="64"/>
      <c r="K16" s="64"/>
      <c r="L16" s="64" t="s">
        <v>85</v>
      </c>
      <c r="M16" s="65" t="s">
        <v>83</v>
      </c>
      <c r="N16" s="65">
        <v>21</v>
      </c>
      <c r="O16" s="65">
        <v>3</v>
      </c>
      <c r="P16" s="65">
        <v>2</v>
      </c>
      <c r="Q16" s="65" t="s">
        <v>152</v>
      </c>
      <c r="R16" s="65">
        <v>1</v>
      </c>
      <c r="S16" s="74">
        <f>AVERAGE(O16:R16)</f>
        <v>2</v>
      </c>
      <c r="T16" s="66"/>
      <c r="U16" s="66"/>
    </row>
    <row r="17" spans="1:21" ht="30" x14ac:dyDescent="0.25">
      <c r="A17" s="81" t="s">
        <v>147</v>
      </c>
      <c r="B17" s="64" t="s">
        <v>141</v>
      </c>
      <c r="C17" s="64"/>
      <c r="D17" s="64"/>
      <c r="E17" s="64"/>
      <c r="F17" s="64"/>
      <c r="G17" s="64"/>
      <c r="H17" s="64"/>
      <c r="I17" s="64"/>
      <c r="J17" s="64"/>
      <c r="K17" s="64"/>
      <c r="L17" s="64" t="s">
        <v>84</v>
      </c>
      <c r="M17" s="65" t="s">
        <v>82</v>
      </c>
      <c r="N17" s="65">
        <v>35</v>
      </c>
      <c r="O17" s="65">
        <v>5</v>
      </c>
      <c r="P17" s="65" t="s">
        <v>152</v>
      </c>
      <c r="Q17" s="65">
        <v>5</v>
      </c>
      <c r="R17" s="65">
        <v>5</v>
      </c>
      <c r="S17" s="74">
        <f>AVERAGE(O17:R17)</f>
        <v>5</v>
      </c>
      <c r="T17" s="66"/>
      <c r="U17" s="66"/>
    </row>
    <row r="18" spans="1:21" ht="15" customHeight="1" x14ac:dyDescent="0.25">
      <c r="A18" s="81"/>
      <c r="B18" s="64"/>
      <c r="C18" s="64"/>
      <c r="D18" s="64"/>
      <c r="E18" s="64"/>
      <c r="F18" s="64"/>
      <c r="G18" s="64"/>
      <c r="H18" s="64"/>
      <c r="I18" s="64"/>
      <c r="J18" s="64"/>
      <c r="K18" s="64"/>
      <c r="L18" s="64"/>
      <c r="M18" s="64"/>
      <c r="N18" s="64"/>
      <c r="O18" s="72"/>
      <c r="P18" s="72"/>
      <c r="Q18" s="72"/>
      <c r="R18" s="72"/>
      <c r="S18" s="72"/>
      <c r="T18" s="66"/>
      <c r="U18" s="66"/>
    </row>
    <row r="19" spans="1:21" ht="15" customHeight="1" x14ac:dyDescent="0.25">
      <c r="A19" s="170" t="s">
        <v>76</v>
      </c>
      <c r="B19" s="171"/>
      <c r="C19" s="171"/>
      <c r="D19" s="172">
        <f>COUNTA(B8:B18)</f>
        <v>10</v>
      </c>
      <c r="E19" s="173"/>
      <c r="F19" s="174"/>
      <c r="G19" s="172"/>
      <c r="H19" s="173"/>
      <c r="I19" s="173"/>
      <c r="J19" s="173"/>
      <c r="K19" s="173"/>
      <c r="L19" s="173"/>
      <c r="M19" s="173"/>
      <c r="N19" s="173"/>
      <c r="O19" s="173"/>
      <c r="P19" s="173"/>
      <c r="Q19" s="173"/>
      <c r="R19" s="173"/>
      <c r="S19" s="173"/>
      <c r="T19" s="173"/>
      <c r="U19" s="174"/>
    </row>
    <row r="20" spans="1:21" ht="14.25" customHeight="1" x14ac:dyDescent="0.25">
      <c r="A20" s="177" t="s">
        <v>145</v>
      </c>
      <c r="B20" s="178"/>
      <c r="C20" s="179"/>
      <c r="D20" s="183">
        <f>COUNTIF(S8:S18, "&gt;0")</f>
        <v>8</v>
      </c>
      <c r="E20" s="184"/>
      <c r="F20" s="185"/>
      <c r="G20" s="183"/>
      <c r="H20" s="184"/>
      <c r="I20" s="184"/>
      <c r="J20" s="184"/>
      <c r="K20" s="184"/>
      <c r="L20" s="184"/>
      <c r="M20" s="184"/>
      <c r="N20" s="184"/>
      <c r="O20" s="184"/>
      <c r="P20" s="184"/>
      <c r="Q20" s="184"/>
      <c r="R20" s="184"/>
      <c r="S20" s="184"/>
      <c r="T20" s="184"/>
      <c r="U20" s="185"/>
    </row>
    <row r="21" spans="1:21" ht="14.25" customHeight="1" x14ac:dyDescent="0.25">
      <c r="A21" s="180" t="s">
        <v>77</v>
      </c>
      <c r="B21" s="181"/>
      <c r="C21" s="182"/>
      <c r="D21" s="186">
        <f>AVERAGE(S8:S18)</f>
        <v>3.458333333333333</v>
      </c>
      <c r="E21" s="187"/>
      <c r="F21" s="188"/>
      <c r="G21" s="96"/>
      <c r="H21" s="97"/>
      <c r="I21" s="97"/>
      <c r="J21" s="97"/>
      <c r="K21" s="97"/>
      <c r="L21" s="97"/>
      <c r="M21" s="97"/>
      <c r="N21" s="97"/>
      <c r="O21" s="97"/>
      <c r="P21" s="97"/>
      <c r="Q21" s="97"/>
      <c r="R21" s="97"/>
      <c r="S21" s="97"/>
      <c r="T21" s="97"/>
      <c r="U21" s="98"/>
    </row>
    <row r="22" spans="1:21" ht="14.25" customHeight="1" x14ac:dyDescent="0.25"/>
    <row r="23" spans="1:21" x14ac:dyDescent="0.25">
      <c r="B23" s="67" t="s">
        <v>58</v>
      </c>
    </row>
    <row r="24" spans="1:21" x14ac:dyDescent="0.25">
      <c r="B24" s="69" t="s">
        <v>59</v>
      </c>
      <c r="C24" s="67" t="s">
        <v>36</v>
      </c>
    </row>
    <row r="25" spans="1:21" ht="30" customHeight="1" x14ac:dyDescent="0.25">
      <c r="B25" s="95" t="s">
        <v>60</v>
      </c>
      <c r="C25" s="176" t="s">
        <v>66</v>
      </c>
      <c r="D25" s="176"/>
      <c r="E25" s="176"/>
      <c r="F25" s="176"/>
      <c r="G25" s="176"/>
      <c r="H25" s="176"/>
      <c r="I25" s="176"/>
      <c r="J25" s="176"/>
      <c r="K25" s="176"/>
      <c r="M25" s="73"/>
    </row>
    <row r="26" spans="1:21" x14ac:dyDescent="0.25">
      <c r="B26" s="69" t="s">
        <v>61</v>
      </c>
      <c r="C26" s="67" t="s">
        <v>62</v>
      </c>
      <c r="M26" s="73"/>
    </row>
    <row r="27" spans="1:21" x14ac:dyDescent="0.25">
      <c r="B27" s="69" t="s">
        <v>64</v>
      </c>
      <c r="C27" s="67" t="s">
        <v>65</v>
      </c>
    </row>
    <row r="28" spans="1:21" x14ac:dyDescent="0.25">
      <c r="B28" s="69" t="s">
        <v>69</v>
      </c>
    </row>
    <row r="29" spans="1:21" x14ac:dyDescent="0.25">
      <c r="B29" s="69" t="s">
        <v>70</v>
      </c>
      <c r="C29" s="175" t="s">
        <v>73</v>
      </c>
      <c r="D29" s="175"/>
      <c r="E29" s="175"/>
      <c r="F29" s="175"/>
      <c r="G29" s="175"/>
      <c r="H29" s="175"/>
      <c r="I29" s="175"/>
      <c r="J29" s="175"/>
      <c r="K29" s="175"/>
      <c r="L29" s="175"/>
      <c r="M29" s="175"/>
      <c r="N29" s="175"/>
      <c r="O29" s="175"/>
      <c r="P29" s="175"/>
      <c r="Q29" s="175"/>
      <c r="R29" s="175"/>
      <c r="S29" s="175"/>
      <c r="T29" s="175"/>
    </row>
    <row r="30" spans="1:21" x14ac:dyDescent="0.25">
      <c r="B30" s="69" t="s">
        <v>71</v>
      </c>
      <c r="C30" s="175"/>
      <c r="D30" s="175"/>
      <c r="E30" s="175"/>
      <c r="F30" s="175"/>
      <c r="G30" s="175"/>
      <c r="H30" s="175"/>
      <c r="I30" s="175"/>
      <c r="J30" s="175"/>
      <c r="K30" s="175"/>
      <c r="L30" s="175"/>
      <c r="M30" s="175"/>
      <c r="N30" s="175"/>
      <c r="O30" s="175"/>
      <c r="P30" s="175"/>
      <c r="Q30" s="175"/>
      <c r="R30" s="175"/>
      <c r="S30" s="175"/>
      <c r="T30" s="175"/>
    </row>
    <row r="31" spans="1:21" x14ac:dyDescent="0.25">
      <c r="B31" s="69" t="s">
        <v>72</v>
      </c>
    </row>
    <row r="32" spans="1:21" x14ac:dyDescent="0.25">
      <c r="B32" s="69" t="s">
        <v>74</v>
      </c>
      <c r="C32" s="67" t="s">
        <v>164</v>
      </c>
    </row>
    <row r="33" spans="2:11" x14ac:dyDescent="0.25">
      <c r="B33" s="69" t="s">
        <v>163</v>
      </c>
      <c r="C33" s="67" t="s">
        <v>75</v>
      </c>
    </row>
    <row r="35" spans="2:11" x14ac:dyDescent="0.25">
      <c r="B35" s="73" t="s">
        <v>79</v>
      </c>
      <c r="C35" s="73"/>
      <c r="D35" s="73"/>
      <c r="E35" s="73"/>
      <c r="F35" s="73"/>
      <c r="G35" s="73"/>
      <c r="H35" s="73"/>
      <c r="I35" s="73"/>
      <c r="J35" s="73"/>
      <c r="K35" s="73"/>
    </row>
    <row r="36" spans="2:11" x14ac:dyDescent="0.25">
      <c r="B36" s="73" t="s">
        <v>80</v>
      </c>
      <c r="C36" s="73"/>
      <c r="D36" s="73"/>
      <c r="E36" s="73"/>
      <c r="F36" s="73"/>
      <c r="G36" s="73"/>
      <c r="H36" s="73"/>
      <c r="I36" s="73"/>
      <c r="J36" s="73"/>
      <c r="K36" s="73"/>
    </row>
  </sheetData>
  <protectedRanges>
    <protectedRange sqref="L29 C29" name="Range3"/>
    <protectedRange sqref="L32:L33 C32:C33" name="Range3_1"/>
    <protectedRange sqref="B35:K36 M25:M26" name="Range3_2"/>
  </protectedRanges>
  <mergeCells count="15">
    <mergeCell ref="L29:T30"/>
    <mergeCell ref="C25:K25"/>
    <mergeCell ref="C29:K30"/>
    <mergeCell ref="A20:C20"/>
    <mergeCell ref="A21:C21"/>
    <mergeCell ref="D20:F20"/>
    <mergeCell ref="D21:F21"/>
    <mergeCell ref="G20:U20"/>
    <mergeCell ref="S2:U2"/>
    <mergeCell ref="B4:T4"/>
    <mergeCell ref="L5:N5"/>
    <mergeCell ref="O5:S5"/>
    <mergeCell ref="A19:C19"/>
    <mergeCell ref="D19:F19"/>
    <mergeCell ref="G19:U19"/>
  </mergeCells>
  <pageMargins left="0.11811023622047245" right="0.11811023622047245" top="0.35433070866141736" bottom="0.11811023622047245" header="0.11811023622047245" footer="0.11811023622047245"/>
  <pageSetup paperSize="14" scale="80"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workbookViewId="0">
      <selection activeCell="G18" sqref="G18"/>
    </sheetView>
  </sheetViews>
  <sheetFormatPr defaultRowHeight="15" x14ac:dyDescent="0.25"/>
  <cols>
    <col min="2" max="4" width="16" customWidth="1"/>
    <col min="5" max="16" width="10.42578125" customWidth="1"/>
  </cols>
  <sheetData>
    <row r="1" spans="1:16" x14ac:dyDescent="0.25">
      <c r="M1" s="226" t="s">
        <v>143</v>
      </c>
      <c r="N1" s="226"/>
      <c r="O1" s="226"/>
    </row>
    <row r="2" spans="1:16" x14ac:dyDescent="0.25">
      <c r="A2" s="90" t="s">
        <v>118</v>
      </c>
      <c r="M2" s="226"/>
      <c r="N2" s="226"/>
      <c r="O2" s="226"/>
    </row>
    <row r="3" spans="1:16" ht="15.75" thickBot="1" x14ac:dyDescent="0.3">
      <c r="A3" s="228" t="s">
        <v>119</v>
      </c>
      <c r="B3" s="228"/>
      <c r="C3" s="228"/>
      <c r="D3" s="228"/>
    </row>
    <row r="4" spans="1:16" x14ac:dyDescent="0.25">
      <c r="B4" s="84" t="s">
        <v>112</v>
      </c>
      <c r="C4" s="85" t="s">
        <v>113</v>
      </c>
      <c r="D4" s="86" t="s">
        <v>114</v>
      </c>
    </row>
    <row r="5" spans="1:16" x14ac:dyDescent="0.25">
      <c r="B5" s="87" t="s">
        <v>115</v>
      </c>
      <c r="C5" s="88">
        <f>COUNTIF('Annex 2 working paper '!$M$8:$M$100003,"F")</f>
        <v>3</v>
      </c>
      <c r="D5" s="89">
        <f>IF(C5/$C$7=0,0,C5/$C$7)</f>
        <v>0.375</v>
      </c>
    </row>
    <row r="6" spans="1:16" x14ac:dyDescent="0.25">
      <c r="B6" s="87" t="s">
        <v>116</v>
      </c>
      <c r="C6" s="88">
        <f>COUNTIF('Annex 2 working paper '!$M$8:$M$100003,"M")</f>
        <v>5</v>
      </c>
      <c r="D6" s="89">
        <f>IF(C6/$C$7=0,0,C6/$C$7)</f>
        <v>0.625</v>
      </c>
    </row>
    <row r="7" spans="1:16" ht="15.75" thickBot="1" x14ac:dyDescent="0.3">
      <c r="B7" s="107" t="s">
        <v>117</v>
      </c>
      <c r="C7" s="108">
        <f>C5+C6</f>
        <v>8</v>
      </c>
      <c r="D7" s="109">
        <f>SUM(D5:D6)</f>
        <v>1</v>
      </c>
    </row>
    <row r="9" spans="1:16" ht="15.75" thickBot="1" x14ac:dyDescent="0.3">
      <c r="A9" s="228" t="s">
        <v>120</v>
      </c>
      <c r="B9" s="228"/>
      <c r="C9" s="228"/>
    </row>
    <row r="10" spans="1:16" ht="15.75" thickBot="1" x14ac:dyDescent="0.3">
      <c r="B10" s="230" t="s">
        <v>112</v>
      </c>
      <c r="C10" s="189" t="s">
        <v>121</v>
      </c>
      <c r="D10" s="190"/>
      <c r="E10" s="190"/>
      <c r="F10" s="190"/>
      <c r="G10" s="190"/>
      <c r="H10" s="190"/>
      <c r="I10" s="190"/>
      <c r="J10" s="190"/>
      <c r="K10" s="190"/>
      <c r="L10" s="190"/>
      <c r="M10" s="190"/>
      <c r="N10" s="190"/>
      <c r="O10" s="190"/>
      <c r="P10" s="191"/>
    </row>
    <row r="11" spans="1:16" x14ac:dyDescent="0.25">
      <c r="B11" s="231"/>
      <c r="C11" s="229" t="s">
        <v>124</v>
      </c>
      <c r="D11" s="227"/>
      <c r="E11" s="192" t="s">
        <v>125</v>
      </c>
      <c r="F11" s="227"/>
      <c r="G11" s="192" t="s">
        <v>126</v>
      </c>
      <c r="H11" s="227"/>
      <c r="I11" s="192" t="s">
        <v>127</v>
      </c>
      <c r="J11" s="227"/>
      <c r="K11" s="192" t="s">
        <v>128</v>
      </c>
      <c r="L11" s="227"/>
      <c r="M11" s="192" t="s">
        <v>122</v>
      </c>
      <c r="N11" s="227"/>
      <c r="O11" s="192" t="s">
        <v>117</v>
      </c>
      <c r="P11" s="193"/>
    </row>
    <row r="12" spans="1:16" ht="15.75" thickBot="1" x14ac:dyDescent="0.3">
      <c r="B12" s="232"/>
      <c r="C12" s="101" t="s">
        <v>113</v>
      </c>
      <c r="D12" s="91" t="s">
        <v>123</v>
      </c>
      <c r="E12" s="91" t="s">
        <v>113</v>
      </c>
      <c r="F12" s="91" t="s">
        <v>123</v>
      </c>
      <c r="G12" s="91" t="s">
        <v>113</v>
      </c>
      <c r="H12" s="91" t="s">
        <v>123</v>
      </c>
      <c r="I12" s="91" t="s">
        <v>113</v>
      </c>
      <c r="J12" s="91" t="s">
        <v>123</v>
      </c>
      <c r="K12" s="91" t="s">
        <v>113</v>
      </c>
      <c r="L12" s="91" t="s">
        <v>123</v>
      </c>
      <c r="M12" s="91" t="s">
        <v>113</v>
      </c>
      <c r="N12" s="91" t="s">
        <v>123</v>
      </c>
      <c r="O12" s="91" t="s">
        <v>113</v>
      </c>
      <c r="P12" s="99" t="s">
        <v>123</v>
      </c>
    </row>
    <row r="13" spans="1:16" x14ac:dyDescent="0.25">
      <c r="B13" s="102" t="s">
        <v>115</v>
      </c>
      <c r="C13" s="88">
        <f>COUNTIFS('Annex 2 working paper '!$M$8:$M$100003,"F",'Annex 2 working paper '!$N$8:$N$100003,"&lt;=20")</f>
        <v>0</v>
      </c>
      <c r="D13" s="92">
        <f>IFERROR(IF(C13/$C$7=0,0,C13/$C$7),0)</f>
        <v>0</v>
      </c>
      <c r="E13" s="88">
        <f>COUNTIFS('Annex 2 working paper '!$M$8:$M$100003,"F",'Annex 2 working paper '!$N$8:$N$100003,"&gt;=21",'Annex 2 working paper '!$N$8:$N$100003,"&lt;=30")</f>
        <v>3</v>
      </c>
      <c r="F13" s="92">
        <f>IFERROR(IF(E13/$C$7=0,0,E13/$C$7),0)</f>
        <v>0.375</v>
      </c>
      <c r="G13" s="88">
        <f>COUNTIFS('Annex 2 working paper '!$M$8:$M$100003,"F",'Annex 2 working paper '!$N$8:$N$100003,"&gt;=31",'Annex 2 working paper '!$N$8:$N$100003,"&lt;=40")</f>
        <v>0</v>
      </c>
      <c r="H13" s="92">
        <f>IFERROR(IF(G13/$C$7=0,0,G13/$C$7),0)</f>
        <v>0</v>
      </c>
      <c r="I13" s="88">
        <f>COUNTIFS('Annex 2 working paper '!$M$8:$M$100003,"F",'Annex 2 working paper '!$N$8:$N$100003,"&gt;=41",'Annex 2 working paper '!$N$8:$N$100003,"&lt;=50")</f>
        <v>0</v>
      </c>
      <c r="J13" s="92">
        <f>IFERROR(IF(I13/$C$7=0,0,I13/$C$7),0)</f>
        <v>0</v>
      </c>
      <c r="K13" s="88">
        <f>COUNTIFS('Annex 2 working paper '!$M$8:$M$100003,"F",'Annex 2 working paper '!$N$8:$N$100003,"&gt;=51",'Annex 2 working paper '!$N$8:$N$100003,"&lt;=59")</f>
        <v>0</v>
      </c>
      <c r="L13" s="92">
        <f>IFERROR(IF(K13/$C$7=0,0,K13/$C$7),0)</f>
        <v>0</v>
      </c>
      <c r="M13" s="88">
        <f>COUNTIFS('Annex 2 working paper '!$M$8:$M$100003,"F",'Annex 2 working paper '!$N$8:$N$100003,"&gt;=60")</f>
        <v>0</v>
      </c>
      <c r="N13" s="92">
        <f>IFERROR(IF(M13/$C$7=0,0,M13/$C$7),0)</f>
        <v>0</v>
      </c>
      <c r="O13" s="88">
        <f>C13+E13+G13+I13+K13+M13</f>
        <v>3</v>
      </c>
      <c r="P13" s="100">
        <f>IFERROR(IF(O13/$C$7=0,0,O13/$C$7),0)</f>
        <v>0.375</v>
      </c>
    </row>
    <row r="14" spans="1:16" x14ac:dyDescent="0.25">
      <c r="B14" s="87" t="s">
        <v>116</v>
      </c>
      <c r="C14" s="88">
        <f>COUNTIFS('Annex 2 working paper '!$M$8:$M$100003,"M",'Annex 2 working paper '!$N$8:$N$100003,"&lt;=20")</f>
        <v>0</v>
      </c>
      <c r="D14" s="92">
        <f>IFERROR(IF(C14/$C$7=0,0,C14/$C$7),0)</f>
        <v>0</v>
      </c>
      <c r="E14" s="88">
        <f>COUNTIFS('Annex 2 working paper '!$M$8:$M$100003,"M",'Annex 2 working paper '!$N$8:$N$100003,"&gt;=21",'Annex 2 working paper '!$N$8:$N$100003,"&lt;=30")</f>
        <v>0</v>
      </c>
      <c r="F14" s="92">
        <f>IFERROR(IF(E14/$C$7=0,0,E14/$C$7),0)</f>
        <v>0</v>
      </c>
      <c r="G14" s="88">
        <f>COUNTIFS('Annex 2 working paper '!$M$8:$M$100003,"M",'Annex 2 working paper '!$N$8:$N$100003,"&gt;=31",'Annex 2 working paper '!$N$8:$N$100003,"&lt;=40")</f>
        <v>2</v>
      </c>
      <c r="H14" s="92">
        <f>IFERROR(IF(G14/$C$7=0,0,G14/$C$7),0)</f>
        <v>0.25</v>
      </c>
      <c r="I14" s="88">
        <f>COUNTIFS('Annex 2 working paper '!$M$8:$M$100003,"M",'Annex 2 working paper '!$N$8:$N$100003,"&gt;=41",'Annex 2 working paper '!$N$8:$N$100003,"&lt;=50")</f>
        <v>3</v>
      </c>
      <c r="J14" s="92">
        <f>IFERROR(IF(I14/$C$7=0,0,I14/$C$7),0)</f>
        <v>0.375</v>
      </c>
      <c r="K14" s="88">
        <f>COUNTIFS('Annex 2 working paper '!$M$8:$M$100003,"M",'Annex 2 working paper '!$N$8:$N$100003,"&gt;=51",'Annex 2 working paper '!$N$8:$N$100003,"&lt;=59")</f>
        <v>0</v>
      </c>
      <c r="L14" s="92">
        <f>IFERROR(IF(K14/$C$7=0,0,K14/$C$7),0)</f>
        <v>0</v>
      </c>
      <c r="M14" s="88">
        <f>COUNTIFS('Annex 2 working paper '!$M$8:$M$100003,"M",'Annex 2 working paper '!$N$8:$N$100003,"&gt;=60")</f>
        <v>0</v>
      </c>
      <c r="N14" s="92">
        <f>IFERROR(IF(M14/$C$7=0,0,M14/$C$7),0)</f>
        <v>0</v>
      </c>
      <c r="O14" s="88">
        <f>C14+E14+G14+I14+K14+M14</f>
        <v>5</v>
      </c>
      <c r="P14" s="100">
        <f>IFERROR(IF(O14/$C$7=0,0,O14/$C$7),0)</f>
        <v>0.625</v>
      </c>
    </row>
    <row r="15" spans="1:16" ht="15.75" thickBot="1" x14ac:dyDescent="0.3">
      <c r="B15" s="107" t="s">
        <v>117</v>
      </c>
      <c r="C15" s="108">
        <f>SUM(C13:C14)</f>
        <v>0</v>
      </c>
      <c r="D15" s="110">
        <f>IF(SUM(D13:D14)=0,0,SUM(D13:D14))</f>
        <v>0</v>
      </c>
      <c r="E15" s="108">
        <f>SUM(E13:E14)</f>
        <v>3</v>
      </c>
      <c r="F15" s="110">
        <f>IF(SUM(F13:F14)=0,0,SUM(F13:F14))</f>
        <v>0.375</v>
      </c>
      <c r="G15" s="108">
        <f>SUM(G13:G14)</f>
        <v>2</v>
      </c>
      <c r="H15" s="110" t="s">
        <v>148</v>
      </c>
      <c r="I15" s="108">
        <f>SUM(I13:I14)</f>
        <v>3</v>
      </c>
      <c r="J15" s="110">
        <f>IF(SUM(J13:J14)=0,0,SUM(J13:J14))</f>
        <v>0.375</v>
      </c>
      <c r="K15" s="108">
        <f>SUM(K13:K14)</f>
        <v>0</v>
      </c>
      <c r="L15" s="110">
        <f>IF(SUM(L13:L14)=0,0,SUM(L13:L14))</f>
        <v>0</v>
      </c>
      <c r="M15" s="108">
        <f>SUM(M13:M14)</f>
        <v>0</v>
      </c>
      <c r="N15" s="110">
        <f>IF(SUM(N13:N14)=0,0,SUM(N13:N14))</f>
        <v>0</v>
      </c>
      <c r="O15" s="108">
        <f>SUM(O13:O14)</f>
        <v>8</v>
      </c>
      <c r="P15" s="111">
        <f>IF(SUM(P13:P14)=0,0,SUM(P13:P14))</f>
        <v>1</v>
      </c>
    </row>
    <row r="17" spans="1:14" ht="15.75" thickBot="1" x14ac:dyDescent="0.3">
      <c r="A17" s="90" t="s">
        <v>149</v>
      </c>
    </row>
    <row r="18" spans="1:14" ht="45.75" customHeight="1" x14ac:dyDescent="0.25">
      <c r="B18" s="103" t="s">
        <v>150</v>
      </c>
      <c r="C18" s="103" t="s">
        <v>151</v>
      </c>
      <c r="D18" s="86" t="s">
        <v>123</v>
      </c>
    </row>
    <row r="19" spans="1:14" ht="15.75" thickBot="1" x14ac:dyDescent="0.3">
      <c r="B19" s="104">
        <f>COUNTA('Annex 2 working paper '!$B$8:$B17)-COUNTIF('Annex 2 working paper '!$S$8:$S$17,"N/A")</f>
        <v>8</v>
      </c>
      <c r="C19" s="104">
        <f>COUNTA('Annex 2 working paper '!$B$8:$B17)</f>
        <v>10</v>
      </c>
      <c r="D19" s="105">
        <f>B19/C19</f>
        <v>0.8</v>
      </c>
    </row>
    <row r="21" spans="1:14" x14ac:dyDescent="0.25">
      <c r="A21" s="90" t="s">
        <v>129</v>
      </c>
    </row>
    <row r="22" spans="1:14" x14ac:dyDescent="0.25">
      <c r="A22" s="90"/>
    </row>
    <row r="23" spans="1:14" ht="15.75" thickBot="1" x14ac:dyDescent="0.3">
      <c r="A23" s="90"/>
      <c r="B23" t="s">
        <v>130</v>
      </c>
    </row>
    <row r="24" spans="1:14" x14ac:dyDescent="0.25">
      <c r="B24" s="196" t="s">
        <v>131</v>
      </c>
      <c r="C24" s="197"/>
      <c r="D24" s="202" t="s">
        <v>132</v>
      </c>
      <c r="E24" s="203"/>
      <c r="F24" s="203"/>
      <c r="G24" s="203"/>
      <c r="H24" s="203"/>
      <c r="I24" s="203"/>
      <c r="J24" s="203"/>
      <c r="K24" s="203"/>
      <c r="L24" s="203"/>
      <c r="M24" s="204"/>
      <c r="N24" s="205" t="s">
        <v>133</v>
      </c>
    </row>
    <row r="25" spans="1:14" x14ac:dyDescent="0.25">
      <c r="B25" s="198"/>
      <c r="C25" s="199"/>
      <c r="D25" s="208" t="s">
        <v>134</v>
      </c>
      <c r="E25" s="209"/>
      <c r="F25" s="208" t="s">
        <v>135</v>
      </c>
      <c r="G25" s="209"/>
      <c r="H25" s="208" t="s">
        <v>136</v>
      </c>
      <c r="I25" s="209"/>
      <c r="J25" s="208" t="s">
        <v>137</v>
      </c>
      <c r="K25" s="209"/>
      <c r="L25" s="208" t="s">
        <v>138</v>
      </c>
      <c r="M25" s="209"/>
      <c r="N25" s="206"/>
    </row>
    <row r="26" spans="1:14" x14ac:dyDescent="0.25">
      <c r="B26" s="200"/>
      <c r="C26" s="201"/>
      <c r="D26" s="93" t="s">
        <v>113</v>
      </c>
      <c r="E26" s="93" t="s">
        <v>114</v>
      </c>
      <c r="F26" s="93" t="s">
        <v>113</v>
      </c>
      <c r="G26" s="93" t="s">
        <v>114</v>
      </c>
      <c r="H26" s="93" t="s">
        <v>113</v>
      </c>
      <c r="I26" s="93" t="s">
        <v>114</v>
      </c>
      <c r="J26" s="93" t="s">
        <v>113</v>
      </c>
      <c r="K26" s="93" t="s">
        <v>114</v>
      </c>
      <c r="L26" s="93" t="s">
        <v>113</v>
      </c>
      <c r="M26" s="93" t="s">
        <v>114</v>
      </c>
      <c r="N26" s="207"/>
    </row>
    <row r="27" spans="1:14" ht="58.5" customHeight="1" x14ac:dyDescent="0.25">
      <c r="B27" s="210" t="s">
        <v>43</v>
      </c>
      <c r="C27" s="211"/>
      <c r="D27" s="88">
        <f>COUNTIF('Annex 2 working paper '!$O$8:$O$100003,"5")</f>
        <v>4</v>
      </c>
      <c r="E27" s="92">
        <f>IF(D27/$C$7=0,0,D27/$C$7)</f>
        <v>0.5</v>
      </c>
      <c r="F27" s="88">
        <f>COUNTIF('Annex 2 working paper '!$O$8:$O$100003,"4")</f>
        <v>0</v>
      </c>
      <c r="G27" s="92">
        <f>IF(F27/$C$7=0,0,F27/$C$7)</f>
        <v>0</v>
      </c>
      <c r="H27" s="88">
        <f>COUNTIF('Annex 2 working paper '!$O$8:$O$100003,"3")</f>
        <v>4</v>
      </c>
      <c r="I27" s="92">
        <f>IF(H27/$C$7=0,0,H27/$C$7)</f>
        <v>0.5</v>
      </c>
      <c r="J27" s="88">
        <f>COUNTIF('Annex 2 working paper '!$O$8:$O$100003,"2")</f>
        <v>0</v>
      </c>
      <c r="K27" s="92">
        <f>IF(J27/$C$7=0,0,J27/$C$7)</f>
        <v>0</v>
      </c>
      <c r="L27" s="88">
        <f>COUNTIF('Annex 2 working paper '!$O$8:$O$100003,"1")</f>
        <v>0</v>
      </c>
      <c r="M27" s="92">
        <f>IF(L27/$C$7=0,0,L27/$C$7)</f>
        <v>0</v>
      </c>
      <c r="N27" s="94">
        <f>((5*D27)+(4*F27)+(3*H27)+(2*J27)+(1*L27))/(D27+F27+H27+J27+L27)</f>
        <v>4</v>
      </c>
    </row>
    <row r="28" spans="1:14" ht="58.5" customHeight="1" x14ac:dyDescent="0.25">
      <c r="B28" s="210" t="s">
        <v>44</v>
      </c>
      <c r="C28" s="211"/>
      <c r="D28" s="88">
        <f>COUNTIF('Annex 2 working paper '!$P$8:$P$100003,"5")</f>
        <v>1</v>
      </c>
      <c r="E28" s="92">
        <f>IF(D28/($D$28+$F$28+$H$28+$J$28+$L$28)=0,0,D28/($D$28+$F$28+$H$28+$J$28+$L$28))</f>
        <v>0.25</v>
      </c>
      <c r="F28" s="88">
        <f>COUNTIF('Annex 2 working paper '!$P$8:$P$100003,"4")</f>
        <v>0</v>
      </c>
      <c r="G28" s="92">
        <f>IF(F28/($D$28+$F$28+$H$28+$J$28+$L$28)=0,0,F28/($D$28+$F$28+$H$28+$J$28+$L$28))</f>
        <v>0</v>
      </c>
      <c r="H28" s="88">
        <f>COUNTIF('Annex 2 working paper '!$P$8:$P$100003,"3")</f>
        <v>0</v>
      </c>
      <c r="I28" s="92">
        <f>IF(H28/($D$28+$F$28+$H$28+$J$28+$L$28)=0,0,H28/($D$28+$F$28+$H$28+$J$28+$L$28))</f>
        <v>0</v>
      </c>
      <c r="J28" s="88">
        <f>COUNTIF('Annex 2 working paper '!$P$8:$P$100003,"2")</f>
        <v>2</v>
      </c>
      <c r="K28" s="92">
        <f>IF(J28/($D$28+$F$28+$H$28+$J$28+$L$28)=0,0,J28/($D$28+$F$28+$H$28+$J$28+$L$28))</f>
        <v>0.5</v>
      </c>
      <c r="L28" s="88">
        <f>COUNTIF('Annex 2 working paper '!$P$8:$P$100003,"1")</f>
        <v>1</v>
      </c>
      <c r="M28" s="92">
        <f>IF(L28/($D$28+$F$28+$H$28+$J$28+$L$28)=0,0,L28/($D$28+$F$28+$H$28+$J$28+$L$28))</f>
        <v>0.25</v>
      </c>
      <c r="N28" s="94">
        <f>((5*D28)+(4*F28)+(3*H28)+(2*J28)+(1*L28))/(D28+F28+H28+J28+L28)</f>
        <v>2.5</v>
      </c>
    </row>
    <row r="29" spans="1:14" ht="67.5" customHeight="1" x14ac:dyDescent="0.25">
      <c r="B29" s="210" t="s">
        <v>45</v>
      </c>
      <c r="C29" s="211"/>
      <c r="D29" s="88">
        <f>COUNTIF('Annex 2 working paper '!$Q$8:$Q$100003,"5")</f>
        <v>2</v>
      </c>
      <c r="E29" s="92">
        <f>IF(D29/($D$29+$F$29+$H$29+$J$29+$L$29)=0,0,D29/($D$29+$F$29+$H$29+$J$29+$L$29))</f>
        <v>0.5</v>
      </c>
      <c r="F29" s="88">
        <f>COUNTIF('Annex 2 working paper '!$Q$8:$Q$100003,"4")</f>
        <v>0</v>
      </c>
      <c r="G29" s="92">
        <f>IF(F29/($D$29+$F$29+$H$29+$J$29+$L$29)=0,0,F29/($D$29+$F$29+$H$29+$J$29+$L$29))</f>
        <v>0</v>
      </c>
      <c r="H29" s="88">
        <f>COUNTIF('Annex 2 working paper '!$Q$8:$Q$100003,"3")</f>
        <v>2</v>
      </c>
      <c r="I29" s="92">
        <f>IF(H29/($D$29+$F$29+$H$29+$J$29+$L$29)=0,0,H29/($D$29+$F$29+$H$29+$J$29+$L$29))</f>
        <v>0.5</v>
      </c>
      <c r="J29" s="88">
        <f>COUNTIF('Annex 2 working paper '!$Q$8:$Q$100003,"2")</f>
        <v>0</v>
      </c>
      <c r="K29" s="92">
        <f>IF(J29/($D$29+$F$29+$H$29+$J$29+$L$29)=0,0,J29/($D$29+$F$29+$H$29+$J$29+$L$29))</f>
        <v>0</v>
      </c>
      <c r="L29" s="88">
        <f>COUNTIF('Annex 2 working paper '!$Q$8:$Q$100003,"1")</f>
        <v>0</v>
      </c>
      <c r="M29" s="92">
        <f>IF(L29/($D$29+$F$29+$H$29+$J$29+$L$29)=0,0,L29/($D$29+$F$29+$H$29+$J$29+$L$29))</f>
        <v>0</v>
      </c>
      <c r="N29" s="94">
        <f>((5*D29)+(4*F29)+(3*H29)+(2*J29)+(1*L29))/(D29+F29+H29+J29+L29)</f>
        <v>4</v>
      </c>
    </row>
    <row r="30" spans="1:14" ht="63" customHeight="1" x14ac:dyDescent="0.25">
      <c r="B30" s="210" t="s">
        <v>46</v>
      </c>
      <c r="C30" s="211"/>
      <c r="D30" s="88">
        <f>COUNTIF('Annex 2 working paper '!$R$8:$R$100003,"5")</f>
        <v>3</v>
      </c>
      <c r="E30" s="92">
        <f>IF(D30/$C$7=0,0,D30/$C$7)</f>
        <v>0.375</v>
      </c>
      <c r="F30" s="88">
        <f>COUNTIF('Annex 2 working paper '!$R$8:$R$100003,"4")</f>
        <v>1</v>
      </c>
      <c r="G30" s="92">
        <f>IF(F30/$C$7=0,0,F30/$C$7)</f>
        <v>0.125</v>
      </c>
      <c r="H30" s="88">
        <f>COUNTIF('Annex 2 working paper '!$R$8:$R$100003,"3")</f>
        <v>0</v>
      </c>
      <c r="I30" s="92">
        <f>IF(H30/$C$7=0,0,H30/$C$7)</f>
        <v>0</v>
      </c>
      <c r="J30" s="88">
        <f>COUNTIF('Annex 2 working paper '!$R$8:$R$100003,"2")</f>
        <v>2</v>
      </c>
      <c r="K30" s="92">
        <f>IF(J30/$C$7=0,0,J30/$C$7)</f>
        <v>0.25</v>
      </c>
      <c r="L30" s="88">
        <f>COUNTIF('Annex 2 working paper '!$R$8:$R$100003,"1")</f>
        <v>2</v>
      </c>
      <c r="M30" s="92">
        <f>IF(L30/$C$7=0,0,L30/$C$7)</f>
        <v>0.25</v>
      </c>
      <c r="N30" s="94">
        <f>((5*D30)+(4*F30)+(3*H30)+(2*J30)+(1*L30))/(D30+F30+H30+J30+L30)</f>
        <v>3.125</v>
      </c>
    </row>
    <row r="31" spans="1:14" ht="22.5" customHeight="1" thickBot="1" x14ac:dyDescent="0.3">
      <c r="B31" s="194" t="s">
        <v>139</v>
      </c>
      <c r="C31" s="195"/>
      <c r="D31" s="195"/>
      <c r="E31" s="195"/>
      <c r="F31" s="195"/>
      <c r="G31" s="195"/>
      <c r="H31" s="195"/>
      <c r="I31" s="195"/>
      <c r="J31" s="195"/>
      <c r="K31" s="195"/>
      <c r="L31" s="195"/>
      <c r="M31" s="195"/>
      <c r="N31" s="106">
        <f>((N27*(D27+F27+H27+J27+L27))+(N28*(D28+F28+H28+J28+L28))+(N29*(D29+F29+H29+J29+L29))+(N30*(D30+F30+H30+J30+L30)))/(D27+F27+H27+J27+L27+D28+F28+H28+J28+L28+D29+F29+H29+J29+L29+D30+F30+H30+J30+L30)</f>
        <v>3.4583333333333335</v>
      </c>
    </row>
    <row r="34" spans="1:13" x14ac:dyDescent="0.25">
      <c r="A34" s="90" t="s">
        <v>153</v>
      </c>
    </row>
    <row r="35" spans="1:13" ht="15.75" thickBot="1" x14ac:dyDescent="0.3">
      <c r="A35" s="90"/>
    </row>
    <row r="36" spans="1:13" x14ac:dyDescent="0.25">
      <c r="B36" s="212" t="s">
        <v>156</v>
      </c>
      <c r="C36" s="213"/>
      <c r="D36" s="216" t="s">
        <v>47</v>
      </c>
      <c r="E36" s="217"/>
      <c r="F36" s="217"/>
      <c r="G36" s="218"/>
      <c r="H36" s="222" t="s">
        <v>157</v>
      </c>
      <c r="I36" s="223"/>
      <c r="J36" s="223"/>
      <c r="K36" s="224"/>
      <c r="L36" s="217" t="s">
        <v>160</v>
      </c>
      <c r="M36" s="233"/>
    </row>
    <row r="37" spans="1:13" ht="15.75" thickBot="1" x14ac:dyDescent="0.3">
      <c r="B37" s="214"/>
      <c r="C37" s="215"/>
      <c r="D37" s="219"/>
      <c r="E37" s="220"/>
      <c r="F37" s="220"/>
      <c r="G37" s="221"/>
      <c r="H37" s="225" t="s">
        <v>154</v>
      </c>
      <c r="I37" s="225"/>
      <c r="J37" s="225" t="s">
        <v>155</v>
      </c>
      <c r="K37" s="241"/>
      <c r="L37" s="220"/>
      <c r="M37" s="234"/>
    </row>
    <row r="38" spans="1:13" x14ac:dyDescent="0.25">
      <c r="B38" s="113"/>
      <c r="C38" s="114"/>
      <c r="D38" s="235"/>
      <c r="E38" s="236"/>
      <c r="F38" s="236"/>
      <c r="G38" s="237"/>
      <c r="H38" s="114"/>
      <c r="I38" s="114"/>
      <c r="J38" s="114"/>
      <c r="K38" s="114"/>
      <c r="L38" s="114"/>
      <c r="M38" s="115"/>
    </row>
    <row r="39" spans="1:13" x14ac:dyDescent="0.25">
      <c r="B39" s="116"/>
      <c r="C39" s="112"/>
      <c r="D39" s="238"/>
      <c r="E39" s="239"/>
      <c r="F39" s="239"/>
      <c r="G39" s="240"/>
      <c r="H39" s="112"/>
      <c r="I39" s="112"/>
      <c r="J39" s="112"/>
      <c r="K39" s="112"/>
      <c r="L39" s="112"/>
      <c r="M39" s="117"/>
    </row>
    <row r="40" spans="1:13" x14ac:dyDescent="0.25">
      <c r="B40" s="116"/>
      <c r="C40" s="112"/>
      <c r="D40" s="238"/>
      <c r="E40" s="239"/>
      <c r="F40" s="239"/>
      <c r="G40" s="240"/>
      <c r="H40" s="112"/>
      <c r="I40" s="112"/>
      <c r="J40" s="112"/>
      <c r="K40" s="112"/>
      <c r="L40" s="112"/>
      <c r="M40" s="117"/>
    </row>
    <row r="41" spans="1:13" x14ac:dyDescent="0.25">
      <c r="B41" s="116"/>
      <c r="C41" s="112"/>
      <c r="D41" s="238"/>
      <c r="E41" s="239"/>
      <c r="F41" s="239"/>
      <c r="G41" s="240"/>
      <c r="H41" s="112"/>
      <c r="I41" s="112"/>
      <c r="J41" s="112"/>
      <c r="K41" s="112"/>
      <c r="L41" s="112"/>
      <c r="M41" s="117"/>
    </row>
    <row r="42" spans="1:13" x14ac:dyDescent="0.25">
      <c r="B42" s="116"/>
      <c r="C42" s="112"/>
      <c r="D42" s="238"/>
      <c r="E42" s="239"/>
      <c r="F42" s="239"/>
      <c r="G42" s="240"/>
      <c r="H42" s="112"/>
      <c r="I42" s="112"/>
      <c r="J42" s="112"/>
      <c r="K42" s="112"/>
      <c r="L42" s="112"/>
      <c r="M42" s="117"/>
    </row>
    <row r="43" spans="1:13" x14ac:dyDescent="0.25">
      <c r="B43" s="116"/>
      <c r="C43" s="112"/>
      <c r="D43" s="238"/>
      <c r="E43" s="239"/>
      <c r="F43" s="239"/>
      <c r="G43" s="240"/>
      <c r="H43" s="112"/>
      <c r="I43" s="112"/>
      <c r="J43" s="112"/>
      <c r="K43" s="112"/>
      <c r="L43" s="112"/>
      <c r="M43" s="117"/>
    </row>
    <row r="44" spans="1:13" x14ac:dyDescent="0.25">
      <c r="B44" s="116"/>
      <c r="C44" s="112"/>
      <c r="D44" s="238"/>
      <c r="E44" s="239"/>
      <c r="F44" s="239"/>
      <c r="G44" s="240"/>
      <c r="H44" s="112"/>
      <c r="I44" s="112"/>
      <c r="J44" s="112"/>
      <c r="K44" s="112"/>
      <c r="L44" s="112"/>
      <c r="M44" s="117"/>
    </row>
    <row r="45" spans="1:13" x14ac:dyDescent="0.25">
      <c r="B45" s="116"/>
      <c r="C45" s="112"/>
      <c r="D45" s="238"/>
      <c r="E45" s="239"/>
      <c r="F45" s="239"/>
      <c r="G45" s="240"/>
      <c r="H45" s="112"/>
      <c r="I45" s="112"/>
      <c r="J45" s="112"/>
      <c r="K45" s="112"/>
      <c r="L45" s="112"/>
      <c r="M45" s="117"/>
    </row>
    <row r="46" spans="1:13" x14ac:dyDescent="0.25">
      <c r="B46" s="116"/>
      <c r="C46" s="112"/>
      <c r="D46" s="238"/>
      <c r="E46" s="239"/>
      <c r="F46" s="239"/>
      <c r="G46" s="240"/>
      <c r="H46" s="112"/>
      <c r="I46" s="112"/>
      <c r="J46" s="112"/>
      <c r="K46" s="112"/>
      <c r="L46" s="112"/>
      <c r="M46" s="117"/>
    </row>
    <row r="47" spans="1:13" ht="15.75" thickBot="1" x14ac:dyDescent="0.3">
      <c r="B47" s="118"/>
      <c r="C47" s="119"/>
      <c r="D47" s="242"/>
      <c r="E47" s="243"/>
      <c r="F47" s="243"/>
      <c r="G47" s="244"/>
      <c r="H47" s="119"/>
      <c r="I47" s="119"/>
      <c r="J47" s="119"/>
      <c r="K47" s="119"/>
      <c r="L47" s="119"/>
      <c r="M47" s="120"/>
    </row>
    <row r="49" spans="2:2" x14ac:dyDescent="0.25">
      <c r="B49" t="s">
        <v>158</v>
      </c>
    </row>
    <row r="50" spans="2:2" x14ac:dyDescent="0.25">
      <c r="B50" t="s">
        <v>159</v>
      </c>
    </row>
  </sheetData>
  <mergeCells count="41">
    <mergeCell ref="D47:G47"/>
    <mergeCell ref="D42:G42"/>
    <mergeCell ref="D43:G43"/>
    <mergeCell ref="D44:G44"/>
    <mergeCell ref="D45:G45"/>
    <mergeCell ref="D46:G46"/>
    <mergeCell ref="L36:M37"/>
    <mergeCell ref="D38:G38"/>
    <mergeCell ref="D39:G39"/>
    <mergeCell ref="D40:G40"/>
    <mergeCell ref="D41:G41"/>
    <mergeCell ref="J37:K37"/>
    <mergeCell ref="B36:C37"/>
    <mergeCell ref="D36:G37"/>
    <mergeCell ref="H36:K36"/>
    <mergeCell ref="H37:I37"/>
    <mergeCell ref="M1:O2"/>
    <mergeCell ref="B27:C27"/>
    <mergeCell ref="B28:C28"/>
    <mergeCell ref="M11:N11"/>
    <mergeCell ref="A3:D3"/>
    <mergeCell ref="A9:C9"/>
    <mergeCell ref="C11:D11"/>
    <mergeCell ref="E11:F11"/>
    <mergeCell ref="G11:H11"/>
    <mergeCell ref="I11:J11"/>
    <mergeCell ref="K11:L11"/>
    <mergeCell ref="B10:B12"/>
    <mergeCell ref="C10:P10"/>
    <mergeCell ref="O11:P11"/>
    <mergeCell ref="B31:M31"/>
    <mergeCell ref="B24:C26"/>
    <mergeCell ref="D24:M24"/>
    <mergeCell ref="N24:N26"/>
    <mergeCell ref="D25:E25"/>
    <mergeCell ref="F25:G25"/>
    <mergeCell ref="H25:I25"/>
    <mergeCell ref="J25:K25"/>
    <mergeCell ref="L25:M25"/>
    <mergeCell ref="B29:C29"/>
    <mergeCell ref="B30:C30"/>
  </mergeCells>
  <pageMargins left="0.70866141732283472" right="0.70866141732283472" top="0.15748031496062992" bottom="0.15748031496062992" header="0.11811023622047245" footer="0.31496062992125984"/>
  <pageSetup paperSize="9" scale="7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Annex 1</vt:lpstr>
      <vt:lpstr>Annex 2 working paper </vt:lpstr>
      <vt:lpstr>Annex 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 L. Velasquez</dc:creator>
  <cp:lastModifiedBy>PCUser</cp:lastModifiedBy>
  <cp:lastPrinted>2022-10-21T03:03:23Z</cp:lastPrinted>
  <dcterms:created xsi:type="dcterms:W3CDTF">2020-10-22T07:01:22Z</dcterms:created>
  <dcterms:modified xsi:type="dcterms:W3CDTF">2024-01-02T07:22:27Z</dcterms:modified>
</cp:coreProperties>
</file>